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.sharepoint.com/sites/Newsletter/Freigegebene Dokumente/2022-11-22/"/>
    </mc:Choice>
  </mc:AlternateContent>
  <xr:revisionPtr revIDLastSave="271" documentId="8_{2D797EA0-4A35-4999-9360-6B451A32D19F}" xr6:coauthVersionLast="47" xr6:coauthVersionMax="47" xr10:uidLastSave="{CEF92CE9-ED89-4F1D-8314-CF92A4A88B4E}"/>
  <bookViews>
    <workbookView xWindow="-110" yWindow="-110" windowWidth="38620" windowHeight="21100" xr2:uid="{6886FCF9-DA61-4C00-B1B8-6B02EBDB7765}"/>
  </bookViews>
  <sheets>
    <sheet name="Original" sheetId="1" r:id="rId1"/>
    <sheet name="Vorschlag 1" sheetId="3" r:id="rId2"/>
    <sheet name="Vorschlag2" sheetId="5" r:id="rId3"/>
    <sheet name="Verarbeitung" sheetId="6" r:id="rId4"/>
    <sheet name="Eingabe" sheetId="2" r:id="rId5"/>
    <sheet name="Mehr Informationen" sheetId="4" r:id="rId6"/>
  </sheets>
  <definedNames>
    <definedName name="anscount" hidden="1">2</definedName>
    <definedName name="ExterneDaten_1" localSheetId="4" hidden="1">Eingabe!#REF!</definedName>
    <definedName name="ExterneDaten_2" localSheetId="4" hidden="1">Eingabe!$A$6:$N$13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6" l="1"/>
  <c r="B2" i="5" s="1"/>
  <c r="B2" i="3"/>
  <c r="B3" i="6"/>
  <c r="C3" i="6"/>
  <c r="D3" i="6"/>
  <c r="E3" i="6"/>
  <c r="F3" i="6"/>
  <c r="G3" i="6"/>
  <c r="H3" i="6"/>
  <c r="I3" i="6"/>
  <c r="J3" i="6"/>
  <c r="K3" i="6"/>
  <c r="L3" i="6"/>
  <c r="M3" i="6"/>
  <c r="A3" i="6"/>
  <c r="M4" i="6"/>
  <c r="M7" i="6" s="1"/>
  <c r="L4" i="6"/>
  <c r="L7" i="6" s="1"/>
  <c r="K4" i="6"/>
  <c r="K7" i="6" s="1"/>
  <c r="J4" i="6"/>
  <c r="J5" i="6" s="1"/>
  <c r="I4" i="6"/>
  <c r="I5" i="6" s="1"/>
  <c r="H4" i="6"/>
  <c r="H5" i="6" s="1"/>
  <c r="G4" i="6"/>
  <c r="G5" i="6" s="1"/>
  <c r="F4" i="6"/>
  <c r="F5" i="6" s="1"/>
  <c r="E4" i="6"/>
  <c r="E5" i="6" s="1"/>
  <c r="D4" i="6"/>
  <c r="D5" i="6" s="1"/>
  <c r="C4" i="6"/>
  <c r="C5" i="6" s="1"/>
  <c r="B4" i="6"/>
  <c r="B5" i="6" s="1"/>
  <c r="D6" i="6" l="1"/>
  <c r="M5" i="6"/>
  <c r="L5" i="6"/>
  <c r="K5" i="6"/>
  <c r="E6" i="6"/>
  <c r="F6" i="6"/>
  <c r="G6" i="6"/>
  <c r="I6" i="6"/>
  <c r="D7" i="6"/>
  <c r="E7" i="6"/>
  <c r="F7" i="6"/>
  <c r="G7" i="6"/>
  <c r="I7" i="6"/>
  <c r="B6" i="6"/>
  <c r="B7" i="6"/>
  <c r="C6" i="6"/>
  <c r="C7" i="6"/>
  <c r="H6" i="6"/>
  <c r="H7" i="6"/>
  <c r="J6" i="6"/>
  <c r="J7" i="6"/>
  <c r="K6" i="6"/>
  <c r="L6" i="6"/>
  <c r="M6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DCE895-2F96-449C-9CD6-4A13D08F1E01}" keepAlive="1" name="Abfrage - Daten aus PDF" description="Verbindung mit der Abfrage 'Daten aus PDF' in der Arbeitsmappe." type="5" refreshedVersion="8" background="1" saveData="1">
    <dbPr connection="Provider=Microsoft.Mashup.OleDb.1;Data Source=$Workbook$;Location=&quot;Daten aus PDF&quot;;Extended Properties=&quot;&quot;" command="SELECT * FROM [Daten aus PDF]"/>
  </connection>
  <connection id="2" xr16:uid="{577EE3D3-ECAC-4350-8AC6-DC913241EDAB}" keepAlive="1" name="Abfrage - Monatliche Sterbefallzahlen 2022 in Deutschland" description="Verbindung mit der Abfrage 'Monatliche Sterbefallzahlen 2022 in Deutschland' in der Arbeitsmappe." type="5" refreshedVersion="8" background="1" saveData="1">
    <dbPr connection="Provider=Microsoft.Mashup.OleDb.1;Data Source=$Workbook$;Location=&quot;Monatliche Sterbefallzahlen 2022 in Deutschland&quot;;Extended Properties=&quot;&quot;" command="SELECT * FROM [Monatliche Sterbefallzahlen 2022 in Deutschland]"/>
  </connection>
</connections>
</file>

<file path=xl/sharedStrings.xml><?xml version="1.0" encoding="utf-8"?>
<sst xmlns="http://schemas.openxmlformats.org/spreadsheetml/2006/main" count="50" uniqueCount="45">
  <si>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</si>
  <si>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</si>
  <si>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</si>
  <si>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</si>
  <si>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</si>
  <si>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</si>
  <si>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</si>
  <si>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</si>
  <si>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</si>
  <si>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Jahr</t>
  </si>
  <si>
    <t>Oktober</t>
  </si>
  <si>
    <t>November</t>
  </si>
  <si>
    <t>Dezember</t>
  </si>
  <si>
    <t>Gesamt</t>
  </si>
  <si>
    <t xml:space="preserve">https://de.statista.com/infografik/21523/anzahl-der-sterbefaelle-in-deutschland/ </t>
  </si>
  <si>
    <t>Weitere Informationen rund um das Thema erhalten Sie:</t>
  </si>
  <si>
    <t>Durch den Newsletter Controlling EXCELlent</t>
  </si>
  <si>
    <t>Im BLOG Controlling EXCELLent</t>
  </si>
  <si>
    <t>In der LinkedIn-Gruppe Modern Excel &amp; Co. im Controlling</t>
  </si>
  <si>
    <t>Warum verwenden wir Registerfarben?</t>
  </si>
  <si>
    <t>Ø</t>
  </si>
  <si>
    <t>Ø 2016-2019</t>
  </si>
  <si>
    <t>Die Überschrift passt nicht zum Diagramm. Erst wenn man die Zhalen für 2021 addiert, wird es nachvollziehbar</t>
  </si>
  <si>
    <t>Der Subtitel ist nicht notwendig. Wenn es um Sterbefälle geht, was sollen die Zahlen sonst darstellen?</t>
  </si>
  <si>
    <t>In einem Linien-Diagramm sollten maximal drei Datenreihen abgebildet werden, weil sonst, wie hier, ein "Spaghetti-Diagramm" entsteht.</t>
  </si>
  <si>
    <t>Die Legende kann gestrichen werden, da sie nicht funktioniert. Oder können Sie sich merken, wleche Farbe für welches Jahr steht?</t>
  </si>
  <si>
    <t>Zu dieswem Eindruck tragen auch die Gitternetzlinien bei, auf die man besser, bene aus dem letzten Grund, verzichten sollte.</t>
  </si>
  <si>
    <t>1.</t>
  </si>
  <si>
    <t>2.</t>
  </si>
  <si>
    <t>3.</t>
  </si>
  <si>
    <t>4.</t>
  </si>
  <si>
    <t>5.</t>
  </si>
  <si>
    <t>6.</t>
  </si>
  <si>
    <t>Die Zahlen an der Größenachse könnten auf drei Stellen verkürzt werden. Das ist besser lesbar.</t>
  </si>
  <si>
    <t>Die Daten sind aus diesem PDF-Dokument mit Hilfe von</t>
  </si>
  <si>
    <t>Power Query</t>
  </si>
  <si>
    <t>importiert worden.</t>
  </si>
  <si>
    <t>Unser Kommentar zu diesem Diagramm:</t>
  </si>
  <si>
    <t>Die Gitternetzlinien sind beseitigt</t>
  </si>
  <si>
    <t>Die Lesbarkeit ist dennoch nicht viel besser</t>
  </si>
  <si>
    <t>De Datenreihen sind am Ende (Leserichtung!) beschriftet.</t>
  </si>
  <si>
    <t>Titel1</t>
  </si>
  <si>
    <t xml:space="preserve">Sterbefälle gegenüber Vor-Corona gestiegen (in Tsd.) </t>
  </si>
  <si>
    <t>Die Liniendiagramme sind tw. durch Markierungen ersetzt</t>
  </si>
  <si>
    <t>Titel2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</si>
</sst>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3" fontId="0" fillId="0" borderId="0" xfId="0" applyNumberFormat="1"/>
    <xf numFmtId="0" fontId="1" fillId="0" borderId="0" xfId="1"/>
    <xf numFmtId="0" fontId="2" fillId="0" borderId="0" xfId="2"/>
    <xf numFmtId="0" fontId="0" fillId="0" borderId="0" xfId="0" applyAlignment="1">
      <alignment horizontal="right"/>
    </xf>
    <xf numFmtId="0" fontId="8" fillId="0" borderId="0" xfId="4" applyFont="1" applyAlignment="1" applyProtection="1"/>
    <xf numFmtId="0" fontId="2" fillId="0" borderId="0" xfId="2" applyAlignment="1">
      <alignment vertical="top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0" borderId="4" xfId="1" applyFont="1" applyBorder="1" applyAlignment="1"/>
    <xf numFmtId="0" fontId="4" fillId="0" borderId="5" xfId="1" applyFont="1" applyBorder="1" applyAlignment="1"/>
    <xf numFmtId="0" fontId="4" fillId="0" borderId="6" xfId="1" applyFont="1" applyBorder="1" applyAlignment="1"/>
    <xf numFmtId="0" fontId="5" fillId="0" borderId="7" xfId="1" applyFont="1" applyBorder="1" applyAlignment="1"/>
    <xf numFmtId="0" fontId="5" fillId="0" borderId="0" xfId="1" applyFont="1" applyAlignment="1"/>
    <xf numFmtId="0" fontId="5" fillId="0" borderId="8" xfId="1" applyFont="1" applyBorder="1" applyAlignment="1"/>
    <xf numFmtId="0" fontId="4" fillId="0" borderId="7" xfId="3" applyFont="1" applyBorder="1" applyAlignment="1"/>
    <xf numFmtId="0" fontId="4" fillId="0" borderId="0" xfId="3" applyFont="1" applyAlignment="1"/>
    <xf numFmtId="0" fontId="4" fillId="0" borderId="8" xfId="3" applyFont="1" applyBorder="1" applyAlignment="1"/>
    <xf numFmtId="0" fontId="4" fillId="0" borderId="7" xfId="1" applyFont="1" applyBorder="1" applyAlignment="1" applyProtection="1"/>
    <xf numFmtId="0" fontId="4" fillId="0" borderId="0" xfId="1" applyFont="1" applyAlignment="1" applyProtection="1"/>
    <xf numFmtId="0" fontId="4" fillId="0" borderId="8" xfId="1" applyFont="1" applyBorder="1" applyAlignment="1" applyProtection="1"/>
    <xf numFmtId="0" fontId="8" fillId="0" borderId="9" xfId="4" applyFont="1" applyBorder="1" applyAlignment="1" applyProtection="1"/>
    <xf numFmtId="0" fontId="8" fillId="0" borderId="10" xfId="4" applyFont="1" applyBorder="1" applyAlignment="1" applyProtection="1"/>
    <xf numFmtId="0" fontId="8" fillId="0" borderId="11" xfId="4" applyFont="1" applyBorder="1" applyAlignment="1" applyProtection="1"/>
    <xf numFmtId="0" fontId="11" fillId="3" borderId="0" xfId="0" applyFont="1" applyFill="1"/>
    <xf numFmtId="0" fontId="11" fillId="0" borderId="0" xfId="0" applyFont="1" applyFill="1"/>
    <xf numFmtId="0" fontId="1" fillId="0" borderId="0" xfId="1" applyAlignment="1">
      <alignment horizontal="center"/>
    </xf>
    <xf numFmtId="0" fontId="11" fillId="3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/>
  </cellXfs>
  <cellStyles count="5">
    <cellStyle name="Hyperlink 2" xfId="4" xr:uid="{D1CAB6F0-640E-47B6-AD74-50C6248EB26F}"/>
    <cellStyle name="Link" xfId="1" builtinId="8"/>
    <cellStyle name="Link 2" xfId="3" xr:uid="{888D04FD-88B7-4016-80F5-D1C3F2E32B88}"/>
    <cellStyle name="Standard" xfId="0" builtinId="0"/>
    <cellStyle name="Standard 2 2" xfId="2" xr:uid="{F60E4058-B077-477A-A1F5-3C309E1E2624}"/>
  </cellStyles>
  <dxfs count="2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19899785254119E-2"/>
          <c:y val="0.11626959247648903"/>
          <c:w val="0.87382701026008103"/>
          <c:h val="0.73929973095055912"/>
        </c:manualLayout>
      </c:layout>
      <c:lineChart>
        <c:grouping val="standard"/>
        <c:varyColors val="0"/>
        <c:ser>
          <c:idx val="2"/>
          <c:order val="0"/>
          <c:tx>
            <c:strRef>
              <c:f>Eingabe!$A$9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5.7575757575757571E-4"/>
                  <c:y val="2.66692172882778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9D-470A-AA98-8AE161384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Eingabe!$B$6:$N$6</c15:sqref>
                  </c15:fullRef>
                </c:ext>
              </c:extLst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Eingabe!$B$9:$N$9</c15:sqref>
                  </c15:fullRef>
                </c:ext>
              </c:extLst>
              <c:f>Eingabe!$B$9:$M$9</c:f>
              <c:numCache>
                <c:formatCode>#,##0</c:formatCode>
                <c:ptCount val="12"/>
                <c:pt idx="0">
                  <c:v>84973</c:v>
                </c:pt>
                <c:pt idx="1">
                  <c:v>85799</c:v>
                </c:pt>
                <c:pt idx="2">
                  <c:v>107104</c:v>
                </c:pt>
                <c:pt idx="3">
                  <c:v>79539</c:v>
                </c:pt>
                <c:pt idx="4">
                  <c:v>74648</c:v>
                </c:pt>
                <c:pt idx="5">
                  <c:v>69328</c:v>
                </c:pt>
                <c:pt idx="6">
                  <c:v>75605</c:v>
                </c:pt>
                <c:pt idx="7">
                  <c:v>78370</c:v>
                </c:pt>
                <c:pt idx="8">
                  <c:v>69708</c:v>
                </c:pt>
                <c:pt idx="9">
                  <c:v>74039</c:v>
                </c:pt>
                <c:pt idx="10">
                  <c:v>74762</c:v>
                </c:pt>
                <c:pt idx="11">
                  <c:v>80999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3C0-8570-96A9A109D2DA}"/>
            </c:ext>
          </c:extLst>
        </c:ser>
        <c:ser>
          <c:idx val="4"/>
          <c:order val="1"/>
          <c:tx>
            <c:strRef>
              <c:f>Eingabe!$A$11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3.6060606060606061E-3"/>
                  <c:y val="-1.40831338089008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9D-470A-AA98-8AE161384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Eingabe!$B$6:$N$6</c15:sqref>
                  </c15:fullRef>
                </c:ext>
              </c:extLst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Eingabe!$B$11:$N$11</c15:sqref>
                  </c15:fullRef>
                </c:ext>
              </c:extLst>
              <c:f>Eingabe!$B$11:$M$11</c:f>
              <c:numCache>
                <c:formatCode>#,##0</c:formatCode>
                <c:ptCount val="12"/>
                <c:pt idx="0">
                  <c:v>84980</c:v>
                </c:pt>
                <c:pt idx="1">
                  <c:v>80030</c:v>
                </c:pt>
                <c:pt idx="2">
                  <c:v>87396</c:v>
                </c:pt>
                <c:pt idx="3">
                  <c:v>83830</c:v>
                </c:pt>
                <c:pt idx="4">
                  <c:v>75835</c:v>
                </c:pt>
                <c:pt idx="5">
                  <c:v>72159</c:v>
                </c:pt>
                <c:pt idx="6">
                  <c:v>73795</c:v>
                </c:pt>
                <c:pt idx="7">
                  <c:v>78742</c:v>
                </c:pt>
                <c:pt idx="8">
                  <c:v>74243</c:v>
                </c:pt>
                <c:pt idx="9">
                  <c:v>79781</c:v>
                </c:pt>
                <c:pt idx="10">
                  <c:v>85989</c:v>
                </c:pt>
                <c:pt idx="11">
                  <c:v>108792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71-43C0-8570-96A9A109D2DA}"/>
            </c:ext>
          </c:extLst>
        </c:ser>
        <c:ser>
          <c:idx val="5"/>
          <c:order val="2"/>
          <c:tx>
            <c:strRef>
              <c:f>Eingabe!$A$12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9D-470A-AA98-8AE161384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Eingabe!$B$6:$N$6</c15:sqref>
                  </c15:fullRef>
                </c:ext>
              </c:extLst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Eingabe!$B$12:$N$12</c15:sqref>
                  </c15:fullRef>
                </c:ext>
              </c:extLst>
              <c:f>Eingabe!$B$12:$M$12</c:f>
              <c:numCache>
                <c:formatCode>#,##0</c:formatCode>
                <c:ptCount val="12"/>
                <c:pt idx="0">
                  <c:v>106803</c:v>
                </c:pt>
                <c:pt idx="1">
                  <c:v>82191</c:v>
                </c:pt>
                <c:pt idx="2">
                  <c:v>81901</c:v>
                </c:pt>
                <c:pt idx="3">
                  <c:v>81877</c:v>
                </c:pt>
                <c:pt idx="4">
                  <c:v>80876</c:v>
                </c:pt>
                <c:pt idx="5">
                  <c:v>76836</c:v>
                </c:pt>
                <c:pt idx="6">
                  <c:v>76704</c:v>
                </c:pt>
                <c:pt idx="7">
                  <c:v>76402</c:v>
                </c:pt>
                <c:pt idx="8">
                  <c:v>77931</c:v>
                </c:pt>
                <c:pt idx="9">
                  <c:v>85080</c:v>
                </c:pt>
                <c:pt idx="10">
                  <c:v>93915</c:v>
                </c:pt>
                <c:pt idx="11">
                  <c:v>103171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71-43C0-8570-96A9A109D2DA}"/>
            </c:ext>
          </c:extLst>
        </c:ser>
        <c:ser>
          <c:idx val="8"/>
          <c:order val="3"/>
          <c:tx>
            <c:strRef>
              <c:f>Verarbeitung!$A$4</c:f>
              <c:strCache>
                <c:ptCount val="1"/>
                <c:pt idx="0">
                  <c:v>Ø 2016-2019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8106657122404042E-3"/>
                  <c:y val="-1.543948855922790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D-470A-AA98-8AE161384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Eingabe!$B$6:$N$6</c15:sqref>
                  </c15:fullRef>
                </c:ext>
              </c:extLst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Gesamt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Verarbeitung!$B$4:$M$4</c15:sqref>
                  </c15:fullRef>
                </c:ext>
              </c:extLst>
              <c:f>Verarbeitung!$B$4:$M$4</c:f>
              <c:numCache>
                <c:formatCode>#,##0</c:formatCode>
                <c:ptCount val="12"/>
                <c:pt idx="0">
                  <c:v>86963.25</c:v>
                </c:pt>
                <c:pt idx="1">
                  <c:v>83519</c:v>
                </c:pt>
                <c:pt idx="2">
                  <c:v>90111.25</c:v>
                </c:pt>
                <c:pt idx="3">
                  <c:v>76367</c:v>
                </c:pt>
                <c:pt idx="4">
                  <c:v>75131.25</c:v>
                </c:pt>
                <c:pt idx="5">
                  <c:v>70410.25</c:v>
                </c:pt>
                <c:pt idx="6">
                  <c:v>74016</c:v>
                </c:pt>
                <c:pt idx="7">
                  <c:v>73649.25</c:v>
                </c:pt>
                <c:pt idx="8">
                  <c:v>69789.5</c:v>
                </c:pt>
                <c:pt idx="9">
                  <c:v>75568.75</c:v>
                </c:pt>
                <c:pt idx="10">
                  <c:v>76294.25</c:v>
                </c:pt>
                <c:pt idx="11">
                  <c:v>82569.25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71-43C0-8570-96A9A109D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760528"/>
        <c:axId val="631760848"/>
      </c:lineChart>
      <c:catAx>
        <c:axId val="63176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760848"/>
        <c:crosses val="autoZero"/>
        <c:auto val="1"/>
        <c:lblAlgn val="ctr"/>
        <c:lblOffset val="100"/>
        <c:noMultiLvlLbl val="0"/>
      </c:catAx>
      <c:valAx>
        <c:axId val="631760848"/>
        <c:scaling>
          <c:orientation val="minMax"/>
          <c:min val="0"/>
        </c:scaling>
        <c:delete val="0"/>
        <c:axPos val="l"/>
        <c:numFmt formatCode="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76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57838224767353E-2"/>
          <c:y val="9.7178683385579931E-2"/>
          <c:w val="0.85837998091147694"/>
          <c:h val="0.75839064004146828"/>
        </c:manualLayout>
      </c:layout>
      <c:lineChart>
        <c:grouping val="standard"/>
        <c:varyColors val="0"/>
        <c:ser>
          <c:idx val="1"/>
          <c:order val="0"/>
          <c:tx>
            <c:strRef>
              <c:f>Verarbeitung!$A$6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9696969696968584E-3"/>
                  <c:y val="-1.408313380890084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3A-43F6-ABAD-AB1DC6276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Verarbeitung!$B$6:$M$6</c:f>
              <c:numCache>
                <c:formatCode>#,##0</c:formatCode>
                <c:ptCount val="12"/>
                <c:pt idx="0">
                  <c:v>-1858.25</c:v>
                </c:pt>
                <c:pt idx="1">
                  <c:v>-2510</c:v>
                </c:pt>
                <c:pt idx="2">
                  <c:v>-3372.25</c:v>
                </c:pt>
                <c:pt idx="3">
                  <c:v>1043</c:v>
                </c:pt>
                <c:pt idx="4">
                  <c:v>537.75</c:v>
                </c:pt>
                <c:pt idx="5">
                  <c:v>3072.75</c:v>
                </c:pt>
                <c:pt idx="6">
                  <c:v>2910</c:v>
                </c:pt>
                <c:pt idx="7">
                  <c:v>-205.25</c:v>
                </c:pt>
                <c:pt idx="8">
                  <c:v>1232.5</c:v>
                </c:pt>
                <c:pt idx="9">
                  <c:v>1437.25</c:v>
                </c:pt>
                <c:pt idx="10">
                  <c:v>2083.75</c:v>
                </c:pt>
                <c:pt idx="11">
                  <c:v>759.75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1-4785-AA84-BC0F877535BA}"/>
            </c:ext>
          </c:extLst>
        </c:ser>
        <c:ser>
          <c:idx val="2"/>
          <c:order val="1"/>
          <c:tx>
            <c:strRef>
              <c:f>Verarbeitung!$A$7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9696969696968584E-3"/>
                  <c:y val="-3.602670747661244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3A-43F6-ABAD-AB1DC6276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Verarbeitung!$B$7:$M$7</c:f>
              <c:numCache>
                <c:formatCode>#,##0</c:formatCode>
                <c:ptCount val="12"/>
                <c:pt idx="0">
                  <c:v>-5221.25</c:v>
                </c:pt>
                <c:pt idx="1">
                  <c:v>-6900</c:v>
                </c:pt>
                <c:pt idx="2">
                  <c:v>-6443.25</c:v>
                </c:pt>
                <c:pt idx="3">
                  <c:v>-1052</c:v>
                </c:pt>
                <c:pt idx="4">
                  <c:v>-606.25</c:v>
                </c:pt>
                <c:pt idx="5">
                  <c:v>-1224.25</c:v>
                </c:pt>
                <c:pt idx="6">
                  <c:v>-1894</c:v>
                </c:pt>
                <c:pt idx="7">
                  <c:v>-2354.25</c:v>
                </c:pt>
                <c:pt idx="8">
                  <c:v>-752.5</c:v>
                </c:pt>
                <c:pt idx="9">
                  <c:v>432.25</c:v>
                </c:pt>
                <c:pt idx="10">
                  <c:v>755.75</c:v>
                </c:pt>
                <c:pt idx="11">
                  <c:v>1769.75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41-4785-AA84-BC0F877535BA}"/>
            </c:ext>
          </c:extLst>
        </c:ser>
        <c:ser>
          <c:idx val="3"/>
          <c:order val="2"/>
          <c:tx>
            <c:strRef>
              <c:f>Verarbeitung!$A$8</c:f>
              <c:strCache>
                <c:ptCount val="1"/>
                <c:pt idx="0">
                  <c:v>Ø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3A-43F6-ABAD-AB1DC6276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Eingabe!$B$6:$M$6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Verarbeitung!$B$8:$M$8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41-4785-AA84-BC0F877535BA}"/>
            </c:ext>
          </c:extLst>
        </c:ser>
        <c:ser>
          <c:idx val="0"/>
          <c:order val="3"/>
          <c:tx>
            <c:strRef>
              <c:f>Verarbeitung!$A$5</c:f>
              <c:strCache>
                <c:ptCount val="1"/>
                <c:pt idx="0">
                  <c:v>2020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3A-43F6-ABAD-AB1DC6276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Verarbeitung!$B$5:$M$5</c:f>
              <c:numCache>
                <c:formatCode>#,##0</c:formatCode>
                <c:ptCount val="12"/>
                <c:pt idx="0">
                  <c:v>-1983.25</c:v>
                </c:pt>
                <c:pt idx="1">
                  <c:v>-3489</c:v>
                </c:pt>
                <c:pt idx="2">
                  <c:v>-2715.25</c:v>
                </c:pt>
                <c:pt idx="3">
                  <c:v>7463</c:v>
                </c:pt>
                <c:pt idx="4">
                  <c:v>703.75</c:v>
                </c:pt>
                <c:pt idx="5">
                  <c:v>1748.75</c:v>
                </c:pt>
                <c:pt idx="6">
                  <c:v>-221</c:v>
                </c:pt>
                <c:pt idx="7">
                  <c:v>5092.75</c:v>
                </c:pt>
                <c:pt idx="8">
                  <c:v>4453.5</c:v>
                </c:pt>
                <c:pt idx="9">
                  <c:v>4212.25</c:v>
                </c:pt>
                <c:pt idx="10">
                  <c:v>9694.75</c:v>
                </c:pt>
                <c:pt idx="11">
                  <c:v>26222.75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A-43F6-ABAD-AB1DC627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930680"/>
        <c:axId val="590926200"/>
      </c:lineChart>
      <c:catAx>
        <c:axId val="59093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926200"/>
        <c:crosses val="autoZero"/>
        <c:auto val="1"/>
        <c:lblAlgn val="ctr"/>
        <c:lblOffset val="100"/>
        <c:noMultiLvlLbl val="0"/>
      </c:catAx>
      <c:valAx>
        <c:axId val="590926200"/>
        <c:scaling>
          <c:orientation val="minMax"/>
        </c:scaling>
        <c:delete val="0"/>
        <c:axPos val="l"/>
        <c:numFmt formatCode="\+0,;[Red]\-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930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orschlag 1'!A1"/><Relationship Id="rId2" Type="http://schemas.openxmlformats.org/officeDocument/2006/relationships/image" Target="../media/image1.jpeg"/><Relationship Id="rId1" Type="http://schemas.openxmlformats.org/officeDocument/2006/relationships/hyperlink" Target="https://de.statista.com/infografik/21523/anzahl-der-sterbefaelle-in-deutschland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Vorschlag2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Eingabe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ehr Informationen'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3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9</xdr:col>
      <xdr:colOff>88900</xdr:colOff>
      <xdr:row>34</xdr:row>
      <xdr:rowOff>0</xdr:rowOff>
    </xdr:to>
    <xdr:pic>
      <xdr:nvPicPr>
        <xdr:cNvPr id="2" name="Grafik 1" descr="Infografik: Deutlich mehr Todesfälle im Sommer 2022 | Statist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1D696-5D6B-E4B1-D163-C18791EA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5250"/>
          <a:ext cx="6165850" cy="616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2362200</xdr:colOff>
      <xdr:row>13</xdr:row>
      <xdr:rowOff>127000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EEF71257-D941-4D1B-BB28-78C68696F47F}"/>
            </a:ext>
          </a:extLst>
        </xdr:cNvPr>
        <xdr:cNvSpPr>
          <a:spLocks noChangeArrowheads="1"/>
        </xdr:cNvSpPr>
      </xdr:nvSpPr>
      <xdr:spPr bwMode="auto">
        <a:xfrm>
          <a:off x="7620000" y="2025650"/>
          <a:ext cx="2362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FFE55E-BE86-433E-9255-DD95B666A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2362200</xdr:colOff>
      <xdr:row>12</xdr:row>
      <xdr:rowOff>127000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02EFF98A-6124-4CDB-98C8-A2606783F312}"/>
            </a:ext>
          </a:extLst>
        </xdr:cNvPr>
        <xdr:cNvSpPr>
          <a:spLocks noChangeArrowheads="1"/>
        </xdr:cNvSpPr>
      </xdr:nvSpPr>
      <xdr:spPr bwMode="auto">
        <a:xfrm>
          <a:off x="9906000" y="1841500"/>
          <a:ext cx="2362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848EA7-1DB0-4B8C-ADB9-15783D78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76200</xdr:colOff>
      <xdr:row>15</xdr:row>
      <xdr:rowOff>127000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911A85A9-5FF9-4ACC-82CA-4B9FEF1853DD}"/>
            </a:ext>
          </a:extLst>
        </xdr:cNvPr>
        <xdr:cNvSpPr>
          <a:spLocks noChangeArrowheads="1"/>
        </xdr:cNvSpPr>
      </xdr:nvSpPr>
      <xdr:spPr bwMode="auto">
        <a:xfrm>
          <a:off x="9906000" y="2393950"/>
          <a:ext cx="2362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 den Daten?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673100</xdr:colOff>
      <xdr:row>4</xdr:row>
      <xdr:rowOff>133350</xdr:rowOff>
    </xdr:from>
    <xdr:to>
      <xdr:col>21</xdr:col>
      <xdr:colOff>299553</xdr:colOff>
      <xdr:row>30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007704-6014-EB98-9477-93EB50038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869950"/>
          <a:ext cx="3436453" cy="4730750"/>
        </a:xfrm>
        <a:prstGeom prst="rect">
          <a:avLst/>
        </a:prstGeom>
      </xdr:spPr>
    </xdr:pic>
    <xdr:clientData/>
  </xdr:twoCellAnchor>
  <xdr:twoCellAnchor>
    <xdr:from>
      <xdr:col>14</xdr:col>
      <xdr:colOff>241299</xdr:colOff>
      <xdr:row>4</xdr:row>
      <xdr:rowOff>174625</xdr:rowOff>
    </xdr:from>
    <xdr:to>
      <xdr:col>16</xdr:col>
      <xdr:colOff>619123</xdr:colOff>
      <xdr:row>22</xdr:row>
      <xdr:rowOff>177800</xdr:rowOff>
    </xdr:to>
    <xdr:sp macro="" textlink="">
      <xdr:nvSpPr>
        <xdr:cNvPr id="3" name="Gleichschenkliges Dreieck 2">
          <a:extLst>
            <a:ext uri="{FF2B5EF4-FFF2-40B4-BE49-F238E27FC236}">
              <a16:creationId xmlns:a16="http://schemas.microsoft.com/office/drawing/2014/main" id="{07B1973C-3B26-A951-D959-8C4C8D299854}"/>
            </a:ext>
          </a:extLst>
        </xdr:cNvPr>
        <xdr:cNvSpPr/>
      </xdr:nvSpPr>
      <xdr:spPr>
        <a:xfrm rot="5400000">
          <a:off x="6842123" y="1619251"/>
          <a:ext cx="3317875" cy="1901824"/>
        </a:xfrm>
        <a:prstGeom prst="triangl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215900</xdr:colOff>
      <xdr:row>26</xdr:row>
      <xdr:rowOff>133350</xdr:rowOff>
    </xdr:from>
    <xdr:to>
      <xdr:col>11</xdr:col>
      <xdr:colOff>438150</xdr:colOff>
      <xdr:row>29</xdr:row>
      <xdr:rowOff>76200</xdr:rowOff>
    </xdr:to>
    <xdr:sp macro="" textlink="">
      <xdr:nvSpPr>
        <xdr:cNvPr id="4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DD484B68-9808-4139-AC08-4D686345CF37}"/>
            </a:ext>
          </a:extLst>
        </xdr:cNvPr>
        <xdr:cNvSpPr>
          <a:spLocks noChangeArrowheads="1"/>
        </xdr:cNvSpPr>
      </xdr:nvSpPr>
      <xdr:spPr bwMode="auto">
        <a:xfrm>
          <a:off x="3429000" y="4921250"/>
          <a:ext cx="2362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Informationen?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4D0C6D-707D-4981-8EC7-0FD72BCDA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03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EE773B8B-7978-4A70-9C3A-95EE0716F1E6}"/>
            </a:ext>
          </a:extLst>
        </xdr:cNvPr>
        <xdr:cNvSpPr>
          <a:spLocks noChangeArrowheads="1"/>
        </xdr:cNvSpPr>
      </xdr:nvSpPr>
      <xdr:spPr bwMode="auto">
        <a:xfrm>
          <a:off x="193675" y="1927225"/>
          <a:ext cx="23622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1" xr16:uid="{AAE4FAA2-5648-49AD-8E5E-4A8C6FC51C57}" autoFormatId="16" applyNumberFormats="0" applyBorderFormats="0" applyFontFormats="0" applyPatternFormats="0" applyAlignmentFormats="0" applyWidthHeightFormats="0">
  <queryTableRefresh nextId="15">
    <queryTableFields count="14">
      <queryTableField id="1" name="Jahr" tableColumnId="1"/>
      <queryTableField id="2" name="Januar" tableColumnId="2"/>
      <queryTableField id="3" name="Februar" tableColumnId="3"/>
      <queryTableField id="4" name="März" tableColumnId="4"/>
      <queryTableField id="5" name="April" tableColumnId="5"/>
      <queryTableField id="6" name="Mai" tableColumnId="6"/>
      <queryTableField id="7" name="Juni" tableColumnId="7"/>
      <queryTableField id="8" name="Juli" tableColumnId="8"/>
      <queryTableField id="9" name="August" tableColumnId="9"/>
      <queryTableField id="10" name="September" tableColumnId="10"/>
      <queryTableField id="11" name="Oktober" tableColumnId="11"/>
      <queryTableField id="12" name="November" tableColumnId="12"/>
      <queryTableField id="13" name="Dezember" tableColumnId="13"/>
      <queryTableField id="14" name="Gesamt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EBC6A1-2889-49EF-AE45-3EFB6A5FAB02}" name="Daten_aus_PDF" displayName="Daten_aus_PDF" ref="A6:N14" tableType="queryTable" totalsRowCount="1">
  <autoFilter ref="A6:N13" xr:uid="{B3EBC6A1-2889-49EF-AE45-3EFB6A5FAB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D3ADD1B-692B-467B-8C1B-4DD9C67D6D08}" uniqueName="1" name="Jahr" queryTableFieldId="1"/>
    <tableColumn id="2" xr3:uid="{34A5A1CA-2B1C-418B-B37F-96C826BBD344}" uniqueName="2" name="Januar" queryTableFieldId="2" dataDxfId="25" totalsRowDxfId="24"/>
    <tableColumn id="3" xr3:uid="{41587474-43A4-4E81-8325-79197C7568CF}" uniqueName="3" name="Februar" queryTableFieldId="3" dataDxfId="23" totalsRowDxfId="22"/>
    <tableColumn id="4" xr3:uid="{D3CE7F79-2D7C-41C3-BA56-3DB4F36CF86B}" uniqueName="4" name="März" queryTableFieldId="4" dataDxfId="21" totalsRowDxfId="20"/>
    <tableColumn id="5" xr3:uid="{CF357ACA-33C2-4660-AD2F-98BEBB6A235A}" uniqueName="5" name="April" queryTableFieldId="5" dataDxfId="19" totalsRowDxfId="18"/>
    <tableColumn id="6" xr3:uid="{427C0088-D5E9-47DE-917A-2C52EB5D2C06}" uniqueName="6" name="Mai" queryTableFieldId="6" dataDxfId="17" totalsRowDxfId="16"/>
    <tableColumn id="7" xr3:uid="{B730C865-4DA4-4882-945D-072A40291585}" uniqueName="7" name="Juni" queryTableFieldId="7" dataDxfId="15" totalsRowDxfId="14"/>
    <tableColumn id="8" xr3:uid="{A32F8E4B-5566-4310-9C4F-95B2FD36B633}" uniqueName="8" name="Juli" queryTableFieldId="8" dataDxfId="13" totalsRowDxfId="12"/>
    <tableColumn id="9" xr3:uid="{DB2A9D00-C015-4A3F-B326-473C96B2678C}" uniqueName="9" name="August" queryTableFieldId="9" dataDxfId="11" totalsRowDxfId="10"/>
    <tableColumn id="10" xr3:uid="{CC942735-1A48-4154-8A1D-9C8273ABB208}" uniqueName="10" name="September" queryTableFieldId="10" dataDxfId="9" totalsRowDxfId="8"/>
    <tableColumn id="11" xr3:uid="{E530393E-3591-47AF-9376-66F67F0686C9}" uniqueName="11" name="Oktober" queryTableFieldId="11" dataDxfId="7" totalsRowDxfId="6"/>
    <tableColumn id="12" xr3:uid="{BB97E2AB-0F25-4804-B4F1-5D26D38EF827}" uniqueName="12" name="November" queryTableFieldId="12" dataDxfId="5" totalsRowDxfId="4"/>
    <tableColumn id="13" xr3:uid="{1A4F9A9C-F75E-45FB-9E9B-E0F43A2DA8D7}" uniqueName="13" name="Dezember" queryTableFieldId="13" dataDxfId="3" totalsRowDxfId="2"/>
    <tableColumn id="14" xr3:uid="{E03A4335-D116-4C27-A659-E6063C0C0F70}" uniqueName="14" name="Gesamt" queryTableFieldId="14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e.statista.com/infografik/21523/anzahl-der-sterbefaelle-in-deutschlan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hyperlink" Target="https://www.prt.de/2017/03/08/10-gruende-warum-sie-power-query-als-controller-nutzen-sollte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2" Type="http://schemas.openxmlformats.org/officeDocument/2006/relationships/hyperlink" Target="https://www.prt.de/blog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rt.de/2021/10/08/welche-excel-funktionalitaeten-sind-die-wichtig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D2ED5-2F49-4432-8BD6-08B61F853DA7}">
  <dimension ref="B2:S36"/>
  <sheetViews>
    <sheetView showGridLines="0" tabSelected="1" workbookViewId="0">
      <selection activeCell="G46" sqref="G46"/>
    </sheetView>
  </sheetViews>
  <sheetFormatPr baseColWidth="10" defaultRowHeight="14.5"/>
  <cols>
    <col min="11" max="11" width="115.81640625" bestFit="1" customWidth="1"/>
  </cols>
  <sheetData>
    <row r="2" spans="10:19">
      <c r="K2" s="25" t="s">
        <v>37</v>
      </c>
      <c r="L2" s="26"/>
      <c r="M2" s="26"/>
      <c r="N2" s="26"/>
      <c r="O2" s="26"/>
      <c r="P2" s="26"/>
      <c r="Q2" s="26"/>
      <c r="R2" s="26"/>
      <c r="S2" s="26"/>
    </row>
    <row r="3" spans="10:19">
      <c r="J3" s="4" t="s">
        <v>27</v>
      </c>
      <c r="K3" t="s">
        <v>22</v>
      </c>
    </row>
    <row r="4" spans="10:19">
      <c r="J4" s="4" t="s">
        <v>28</v>
      </c>
      <c r="K4" t="s">
        <v>23</v>
      </c>
    </row>
    <row r="5" spans="10:19">
      <c r="J5" s="4" t="s">
        <v>29</v>
      </c>
      <c r="K5" t="s">
        <v>25</v>
      </c>
    </row>
    <row r="6" spans="10:19">
      <c r="J6" s="4" t="s">
        <v>30</v>
      </c>
      <c r="K6" t="s">
        <v>24</v>
      </c>
    </row>
    <row r="7" spans="10:19">
      <c r="J7" s="4" t="s">
        <v>31</v>
      </c>
      <c r="K7" t="s">
        <v>26</v>
      </c>
    </row>
    <row r="8" spans="10:19">
      <c r="J8" s="4" t="s">
        <v>32</v>
      </c>
      <c r="K8" t="s">
        <v>33</v>
      </c>
    </row>
    <row r="36" spans="2:2">
      <c r="B36" s="2" t="s">
        <v>14</v>
      </c>
    </row>
  </sheetData>
  <phoneticPr fontId="9" type="noConversion"/>
  <hyperlinks>
    <hyperlink ref="B36" r:id="rId1" xr:uid="{196F1ECB-125D-4541-8D74-72CA8DACBE68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CE5F-5072-412B-B49D-0F9B9D06B540}">
  <sheetPr>
    <tabColor rgb="FF92D050"/>
  </sheetPr>
  <dimension ref="B2:N6"/>
  <sheetViews>
    <sheetView showGridLines="0" workbookViewId="0"/>
  </sheetViews>
  <sheetFormatPr baseColWidth="10" defaultRowHeight="14.5"/>
  <cols>
    <col min="14" max="14" width="49.54296875" bestFit="1" customWidth="1"/>
  </cols>
  <sheetData>
    <row r="2" spans="2:14">
      <c r="B2" s="29" t="str">
        <f>Verarbeitung!B15</f>
        <v xml:space="preserve">Sterbefälle gegenüber Vor-Corona gestiegen (in Tsd.) </v>
      </c>
      <c r="N2" s="28" t="s">
        <v>37</v>
      </c>
    </row>
    <row r="3" spans="2:14">
      <c r="M3" s="4" t="s">
        <v>27</v>
      </c>
      <c r="N3" t="s">
        <v>38</v>
      </c>
    </row>
    <row r="4" spans="2:14">
      <c r="M4" s="4" t="s">
        <v>28</v>
      </c>
      <c r="N4" t="s">
        <v>43</v>
      </c>
    </row>
    <row r="5" spans="2:14">
      <c r="M5" s="4" t="s">
        <v>29</v>
      </c>
      <c r="N5" t="s">
        <v>40</v>
      </c>
    </row>
    <row r="6" spans="2:14">
      <c r="M6" s="4" t="s">
        <v>30</v>
      </c>
      <c r="N6" t="s">
        <v>39</v>
      </c>
    </row>
  </sheetData>
  <phoneticPr fontId="9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DAC6-6DEB-46EE-857F-A5DA1B0FA41C}">
  <sheetPr>
    <tabColor rgb="FF92D050"/>
  </sheetPr>
  <dimension ref="B2"/>
  <sheetViews>
    <sheetView showGridLines="0" workbookViewId="0"/>
  </sheetViews>
  <sheetFormatPr baseColWidth="10" defaultRowHeight="14.5"/>
  <sheetData>
    <row r="2" spans="2:2">
      <c r="B2" t="str">
        <f>Verarbeitung!B16</f>
        <v>Sterbefälle (Tsd.) 2021 fast auf dem Niveau von Ø 2016 - 2019!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72DC-4F73-4E5A-8723-9414F523EDCA}">
  <sheetPr>
    <tabColor rgb="FF0000FF"/>
  </sheetPr>
  <dimension ref="A3:M16"/>
  <sheetViews>
    <sheetView workbookViewId="0">
      <selection activeCell="I27" sqref="I27"/>
    </sheetView>
  </sheetViews>
  <sheetFormatPr baseColWidth="10" defaultRowHeight="14.5"/>
  <sheetData>
    <row r="3" spans="1:13">
      <c r="A3" t="str">
        <f>Daten_aus_PDF[[#Headers],[Jahr]]</f>
        <v>Jahr</v>
      </c>
      <c r="B3" t="str">
        <f>Daten_aus_PDF[[#Headers],[Januar]]</f>
        <v>Januar</v>
      </c>
      <c r="C3" t="str">
        <f>Daten_aus_PDF[[#Headers],[Februar]]</f>
        <v>Februar</v>
      </c>
      <c r="D3" t="str">
        <f>Daten_aus_PDF[[#Headers],[März]]</f>
        <v>März</v>
      </c>
      <c r="E3" t="str">
        <f>Daten_aus_PDF[[#Headers],[April]]</f>
        <v>April</v>
      </c>
      <c r="F3" t="str">
        <f>Daten_aus_PDF[[#Headers],[Mai]]</f>
        <v>Mai</v>
      </c>
      <c r="G3" t="str">
        <f>Daten_aus_PDF[[#Headers],[Juni]]</f>
        <v>Juni</v>
      </c>
      <c r="H3" t="str">
        <f>Daten_aus_PDF[[#Headers],[Juli]]</f>
        <v>Juli</v>
      </c>
      <c r="I3" t="str">
        <f>Daten_aus_PDF[[#Headers],[August]]</f>
        <v>August</v>
      </c>
      <c r="J3" t="str">
        <f>Daten_aus_PDF[[#Headers],[September]]</f>
        <v>September</v>
      </c>
      <c r="K3" t="str">
        <f>Daten_aus_PDF[[#Headers],[Oktober]]</f>
        <v>Oktober</v>
      </c>
      <c r="L3" t="str">
        <f>Daten_aus_PDF[[#Headers],[November]]</f>
        <v>November</v>
      </c>
      <c r="M3" t="str">
        <f>Daten_aus_PDF[[#Headers],[Dezember]]</f>
        <v>Dezember</v>
      </c>
    </row>
    <row r="4" spans="1:13">
      <c r="A4" s="4" t="s">
        <v>21</v>
      </c>
      <c r="B4" s="1">
        <f>AVERAGE(Eingabe!B7:B10)</f>
        <v>86963.25</v>
      </c>
      <c r="C4" s="1">
        <f>AVERAGE(Eingabe!C7:C10)</f>
        <v>83519</v>
      </c>
      <c r="D4" s="1">
        <f>AVERAGE(Eingabe!D7:D10)</f>
        <v>90111.25</v>
      </c>
      <c r="E4" s="1">
        <f>AVERAGE(Eingabe!E7:E10)</f>
        <v>76367</v>
      </c>
      <c r="F4" s="1">
        <f>AVERAGE(Eingabe!F7:F10)</f>
        <v>75131.25</v>
      </c>
      <c r="G4" s="1">
        <f>AVERAGE(Eingabe!G7:G10)</f>
        <v>70410.25</v>
      </c>
      <c r="H4" s="1">
        <f>AVERAGE(Eingabe!H7:H10)</f>
        <v>74016</v>
      </c>
      <c r="I4" s="1">
        <f>AVERAGE(Eingabe!I7:I10)</f>
        <v>73649.25</v>
      </c>
      <c r="J4" s="1">
        <f>AVERAGE(Eingabe!J7:J10)</f>
        <v>69789.5</v>
      </c>
      <c r="K4" s="1">
        <f>AVERAGE(Eingabe!K7:K10)</f>
        <v>75568.75</v>
      </c>
      <c r="L4" s="1">
        <f>AVERAGE(Eingabe!L7:L10)</f>
        <v>76294.25</v>
      </c>
      <c r="M4" s="1">
        <f>AVERAGE(Eingabe!M7:M10)</f>
        <v>82569.25</v>
      </c>
    </row>
    <row r="5" spans="1:13">
      <c r="A5">
        <v>2020</v>
      </c>
      <c r="B5" s="1">
        <f>Eingabe!B11-B4</f>
        <v>-1983.25</v>
      </c>
      <c r="C5" s="1">
        <f>Eingabe!C11-C4</f>
        <v>-3489</v>
      </c>
      <c r="D5" s="1">
        <f>Eingabe!D11-D4</f>
        <v>-2715.25</v>
      </c>
      <c r="E5" s="1">
        <f>Eingabe!E11-E4</f>
        <v>7463</v>
      </c>
      <c r="F5" s="1">
        <f>Eingabe!F11-F4</f>
        <v>703.75</v>
      </c>
      <c r="G5" s="1">
        <f>Eingabe!G11-G4</f>
        <v>1748.75</v>
      </c>
      <c r="H5" s="1">
        <f>Eingabe!H11-H4</f>
        <v>-221</v>
      </c>
      <c r="I5" s="1">
        <f>Eingabe!I11-I4</f>
        <v>5092.75</v>
      </c>
      <c r="J5" s="1">
        <f>Eingabe!J11-J4</f>
        <v>4453.5</v>
      </c>
      <c r="K5" s="1">
        <f>Eingabe!K11-K4</f>
        <v>4212.25</v>
      </c>
      <c r="L5" s="1">
        <f>Eingabe!L11-L4</f>
        <v>9694.75</v>
      </c>
      <c r="M5" s="1">
        <f>Eingabe!M11-M4</f>
        <v>26222.75</v>
      </c>
    </row>
    <row r="6" spans="1:13">
      <c r="A6">
        <v>2021</v>
      </c>
      <c r="B6" s="1">
        <f>Eingabe!B10-B4</f>
        <v>-1858.25</v>
      </c>
      <c r="C6" s="1">
        <f>Eingabe!C10-C4</f>
        <v>-2510</v>
      </c>
      <c r="D6" s="1">
        <f>Eingabe!D10-D4</f>
        <v>-3372.25</v>
      </c>
      <c r="E6" s="1">
        <f>Eingabe!E10-E4</f>
        <v>1043</v>
      </c>
      <c r="F6" s="1">
        <f>Eingabe!F10-F4</f>
        <v>537.75</v>
      </c>
      <c r="G6" s="1">
        <f>Eingabe!G10-G4</f>
        <v>3072.75</v>
      </c>
      <c r="H6" s="1">
        <f>Eingabe!H10-H4</f>
        <v>2910</v>
      </c>
      <c r="I6" s="1">
        <f>Eingabe!I10-I4</f>
        <v>-205.25</v>
      </c>
      <c r="J6" s="1">
        <f>Eingabe!J10-J4</f>
        <v>1232.5</v>
      </c>
      <c r="K6" s="1">
        <f>Eingabe!K10-K4</f>
        <v>1437.25</v>
      </c>
      <c r="L6" s="1">
        <f>Eingabe!L10-L4</f>
        <v>2083.75</v>
      </c>
      <c r="M6" s="1">
        <f>Eingabe!M10-M4</f>
        <v>759.75</v>
      </c>
    </row>
    <row r="7" spans="1:13">
      <c r="A7">
        <v>2018</v>
      </c>
      <c r="B7" s="1">
        <f>Eingabe!B7-B4</f>
        <v>-5221.25</v>
      </c>
      <c r="C7" s="1">
        <f>Eingabe!C7-C4</f>
        <v>-6900</v>
      </c>
      <c r="D7" s="1">
        <f>Eingabe!D7-D4</f>
        <v>-6443.25</v>
      </c>
      <c r="E7" s="1">
        <f>Eingabe!E7-E4</f>
        <v>-1052</v>
      </c>
      <c r="F7" s="1">
        <f>Eingabe!F7-F4</f>
        <v>-606.25</v>
      </c>
      <c r="G7" s="1">
        <f>Eingabe!G7-G4</f>
        <v>-1224.25</v>
      </c>
      <c r="H7" s="1">
        <f>Eingabe!H7-H4</f>
        <v>-1894</v>
      </c>
      <c r="I7" s="1">
        <f>Eingabe!I7-I4</f>
        <v>-2354.25</v>
      </c>
      <c r="J7" s="1">
        <f>Eingabe!J7-J4</f>
        <v>-752.5</v>
      </c>
      <c r="K7" s="1">
        <f>Eingabe!K7-K4</f>
        <v>432.25</v>
      </c>
      <c r="L7" s="1">
        <f>Eingabe!L7-L4</f>
        <v>755.75</v>
      </c>
      <c r="M7" s="1">
        <f>Eingabe!M7-M4</f>
        <v>1769.75</v>
      </c>
    </row>
    <row r="8" spans="1:13">
      <c r="A8" t="s">
        <v>20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15" spans="1:13">
      <c r="A15" t="s">
        <v>41</v>
      </c>
      <c r="B15" t="s">
        <v>42</v>
      </c>
    </row>
    <row r="16" spans="1:13">
      <c r="A16" t="s">
        <v>44</v>
      </c>
      <c r="B16" s="30" t="str">
        <f>CONCATENATE("Sterbefälle (Tsd.) 2021 fast auf dem Niveau von ",_xlfn.UNICHAR(216)," 2016 - 2019!")</f>
        <v>Sterbefälle (Tsd.) 2021 fast auf dem Niveau von Ø 2016 - 2019!</v>
      </c>
    </row>
  </sheetData>
  <phoneticPr fontId="9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2E2B-DBF4-498B-B685-075456B62F30}">
  <sheetPr>
    <tabColor theme="1"/>
  </sheetPr>
  <dimension ref="A6:N18"/>
  <sheetViews>
    <sheetView showGridLines="0" workbookViewId="0">
      <selection activeCell="O36" sqref="O36"/>
    </sheetView>
  </sheetViews>
  <sheetFormatPr baseColWidth="10" defaultRowHeight="14.5"/>
  <cols>
    <col min="1" max="1" width="4.81640625" bestFit="1" customWidth="1"/>
    <col min="2" max="4" width="7.36328125" bestFit="1" customWidth="1"/>
    <col min="5" max="8" width="6.36328125" bestFit="1" customWidth="1"/>
    <col min="9" max="9" width="6.7265625" customWidth="1"/>
    <col min="10" max="10" width="9.7265625" customWidth="1"/>
    <col min="11" max="11" width="7.81640625" bestFit="1" customWidth="1"/>
    <col min="12" max="12" width="9.54296875" bestFit="1" customWidth="1"/>
    <col min="13" max="13" width="9.36328125" bestFit="1" customWidth="1"/>
    <col min="14" max="14" width="8.90625" bestFit="1" customWidth="1"/>
  </cols>
  <sheetData>
    <row r="6" spans="1:14">
      <c r="A6" t="s">
        <v>9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10</v>
      </c>
      <c r="L6" t="s">
        <v>11</v>
      </c>
      <c r="M6" t="s">
        <v>12</v>
      </c>
      <c r="N6" t="s">
        <v>13</v>
      </c>
    </row>
    <row r="7" spans="1:14">
      <c r="A7">
        <v>2016</v>
      </c>
      <c r="B7" s="1">
        <v>81742</v>
      </c>
      <c r="C7" s="1">
        <v>76619</v>
      </c>
      <c r="D7" s="1">
        <v>83668</v>
      </c>
      <c r="E7" s="1">
        <v>75315</v>
      </c>
      <c r="F7" s="1">
        <v>74525</v>
      </c>
      <c r="G7" s="1">
        <v>69186</v>
      </c>
      <c r="H7" s="1">
        <v>72122</v>
      </c>
      <c r="I7" s="1">
        <v>71295</v>
      </c>
      <c r="J7" s="1">
        <v>69037</v>
      </c>
      <c r="K7" s="1">
        <v>76001</v>
      </c>
      <c r="L7" s="1">
        <v>77050</v>
      </c>
      <c r="M7" s="1">
        <v>84339</v>
      </c>
      <c r="N7" s="1">
        <v>910899</v>
      </c>
    </row>
    <row r="8" spans="1:14">
      <c r="A8">
        <v>2017</v>
      </c>
      <c r="B8" s="1">
        <v>96033</v>
      </c>
      <c r="C8" s="1">
        <v>90649</v>
      </c>
      <c r="D8" s="1">
        <v>82934</v>
      </c>
      <c r="E8" s="1">
        <v>73204</v>
      </c>
      <c r="F8" s="1">
        <v>75683</v>
      </c>
      <c r="G8" s="1">
        <v>69644</v>
      </c>
      <c r="H8" s="1">
        <v>71411</v>
      </c>
      <c r="I8" s="1">
        <v>71488</v>
      </c>
      <c r="J8" s="1">
        <v>69391</v>
      </c>
      <c r="K8" s="1">
        <v>75229</v>
      </c>
      <c r="L8" s="1">
        <v>74987</v>
      </c>
      <c r="M8" s="1">
        <v>81610</v>
      </c>
      <c r="N8" s="1">
        <v>932263</v>
      </c>
    </row>
    <row r="9" spans="1:14">
      <c r="A9">
        <v>2018</v>
      </c>
      <c r="B9" s="1">
        <v>84973</v>
      </c>
      <c r="C9" s="1">
        <v>85799</v>
      </c>
      <c r="D9" s="1">
        <v>107104</v>
      </c>
      <c r="E9" s="1">
        <v>79539</v>
      </c>
      <c r="F9" s="1">
        <v>74648</v>
      </c>
      <c r="G9" s="1">
        <v>69328</v>
      </c>
      <c r="H9" s="1">
        <v>75605</v>
      </c>
      <c r="I9" s="1">
        <v>78370</v>
      </c>
      <c r="J9" s="1">
        <v>69708</v>
      </c>
      <c r="K9" s="1">
        <v>74039</v>
      </c>
      <c r="L9" s="1">
        <v>74762</v>
      </c>
      <c r="M9" s="1">
        <v>80999</v>
      </c>
      <c r="N9" s="1">
        <v>954874</v>
      </c>
    </row>
    <row r="10" spans="1:14">
      <c r="A10">
        <v>2019</v>
      </c>
      <c r="B10" s="1">
        <v>85105</v>
      </c>
      <c r="C10" s="1">
        <v>81009</v>
      </c>
      <c r="D10" s="1">
        <v>86739</v>
      </c>
      <c r="E10" s="1">
        <v>77410</v>
      </c>
      <c r="F10" s="1">
        <v>75669</v>
      </c>
      <c r="G10" s="1">
        <v>73483</v>
      </c>
      <c r="H10" s="1">
        <v>76926</v>
      </c>
      <c r="I10" s="1">
        <v>73444</v>
      </c>
      <c r="J10" s="1">
        <v>71022</v>
      </c>
      <c r="K10" s="1">
        <v>77006</v>
      </c>
      <c r="L10" s="1">
        <v>78378</v>
      </c>
      <c r="M10" s="1">
        <v>83329</v>
      </c>
      <c r="N10" s="1">
        <v>939520</v>
      </c>
    </row>
    <row r="11" spans="1:14">
      <c r="A11">
        <v>2020</v>
      </c>
      <c r="B11" s="1">
        <v>84980</v>
      </c>
      <c r="C11" s="1">
        <v>80030</v>
      </c>
      <c r="D11" s="1">
        <v>87396</v>
      </c>
      <c r="E11" s="1">
        <v>83830</v>
      </c>
      <c r="F11" s="1">
        <v>75835</v>
      </c>
      <c r="G11" s="1">
        <v>72159</v>
      </c>
      <c r="H11" s="1">
        <v>73795</v>
      </c>
      <c r="I11" s="1">
        <v>78742</v>
      </c>
      <c r="J11" s="1">
        <v>74243</v>
      </c>
      <c r="K11" s="1">
        <v>79781</v>
      </c>
      <c r="L11" s="1">
        <v>85989</v>
      </c>
      <c r="M11" s="1">
        <v>108792</v>
      </c>
      <c r="N11" s="1">
        <v>985572</v>
      </c>
    </row>
    <row r="12" spans="1:14">
      <c r="A12">
        <v>2021</v>
      </c>
      <c r="B12" s="1">
        <v>106803</v>
      </c>
      <c r="C12" s="1">
        <v>82191</v>
      </c>
      <c r="D12" s="1">
        <v>81901</v>
      </c>
      <c r="E12" s="1">
        <v>81877</v>
      </c>
      <c r="F12" s="1">
        <v>80876</v>
      </c>
      <c r="G12" s="1">
        <v>76836</v>
      </c>
      <c r="H12" s="1">
        <v>76704</v>
      </c>
      <c r="I12" s="1">
        <v>76402</v>
      </c>
      <c r="J12" s="1">
        <v>77931</v>
      </c>
      <c r="K12" s="1">
        <v>85080</v>
      </c>
      <c r="L12" s="1">
        <v>93915</v>
      </c>
      <c r="M12" s="1">
        <v>103171</v>
      </c>
      <c r="N12" s="1">
        <v>1023687</v>
      </c>
    </row>
    <row r="13" spans="1:14">
      <c r="A13">
        <v>2022</v>
      </c>
      <c r="B13" s="1">
        <v>89355</v>
      </c>
      <c r="C13" s="1">
        <v>82701</v>
      </c>
      <c r="D13" s="1">
        <v>93619</v>
      </c>
      <c r="E13" s="1">
        <v>86065</v>
      </c>
      <c r="F13" s="1">
        <v>81632</v>
      </c>
      <c r="G13" s="1">
        <v>79238</v>
      </c>
      <c r="H13" s="1">
        <v>85553</v>
      </c>
      <c r="I13" s="1">
        <v>85798</v>
      </c>
      <c r="J13" s="1">
        <v>79813</v>
      </c>
      <c r="K13" s="1"/>
      <c r="L13" s="1"/>
      <c r="M13" s="1"/>
      <c r="N13" s="1"/>
    </row>
    <row r="14" spans="1:1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N15" s="1"/>
    </row>
    <row r="17" spans="2:14">
      <c r="N17" s="1"/>
    </row>
    <row r="18" spans="2:14">
      <c r="B18" t="s">
        <v>34</v>
      </c>
      <c r="I18" s="27" t="s">
        <v>35</v>
      </c>
      <c r="J18" s="27"/>
      <c r="K18" t="s">
        <v>36</v>
      </c>
      <c r="N18" s="1"/>
    </row>
  </sheetData>
  <mergeCells count="1">
    <mergeCell ref="I18:J18"/>
  </mergeCells>
  <phoneticPr fontId="9" type="noConversion"/>
  <hyperlinks>
    <hyperlink ref="I18:J18" r:id="rId1" display="Power Query" xr:uid="{9A3E6F96-6BA8-4F68-9E11-1969B8BC803B}"/>
  </hyperlinks>
  <pageMargins left="0.7" right="0.7" top="0.78740157499999996" bottom="0.78740157499999996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B3B6-BED6-4D54-9E19-FE04BD6D2B26}">
  <dimension ref="B1:H14"/>
  <sheetViews>
    <sheetView showGridLines="0" showRowColHeaders="0" workbookViewId="0"/>
  </sheetViews>
  <sheetFormatPr baseColWidth="10" defaultColWidth="11.26953125" defaultRowHeight="12.5"/>
  <cols>
    <col min="1" max="1" width="1.26953125" style="3" customWidth="1"/>
    <col min="2" max="4" width="11.26953125" style="3"/>
    <col min="5" max="5" width="17" style="3" customWidth="1"/>
    <col min="6" max="7" width="11.26953125" style="3"/>
    <col min="8" max="8" width="27" style="3" customWidth="1"/>
    <col min="9" max="9" width="1.7265625" style="3" customWidth="1"/>
    <col min="10" max="16384" width="11.26953125" style="3"/>
  </cols>
  <sheetData>
    <row r="1" spans="2:8" ht="9" customHeight="1" thickBot="1"/>
    <row r="2" spans="2:8" ht="16" thickBot="1">
      <c r="B2" s="7" t="s">
        <v>15</v>
      </c>
      <c r="C2" s="8"/>
      <c r="D2" s="8"/>
      <c r="E2" s="8"/>
      <c r="F2" s="8"/>
      <c r="G2" s="8"/>
      <c r="H2" s="9"/>
    </row>
    <row r="3" spans="2:8" ht="21.75" customHeight="1">
      <c r="B3" s="10" t="s">
        <v>16</v>
      </c>
      <c r="C3" s="11"/>
      <c r="D3" s="11"/>
      <c r="E3" s="11"/>
      <c r="F3" s="11"/>
      <c r="G3" s="11"/>
      <c r="H3" s="12"/>
    </row>
    <row r="4" spans="2:8" ht="21.75" customHeight="1">
      <c r="B4" s="13" t="s">
        <v>17</v>
      </c>
      <c r="C4" s="14"/>
      <c r="D4" s="14"/>
      <c r="E4" s="14"/>
      <c r="F4" s="14"/>
      <c r="G4" s="14"/>
      <c r="H4" s="15"/>
    </row>
    <row r="5" spans="2:8" ht="21.75" customHeight="1">
      <c r="B5" s="16" t="s">
        <v>18</v>
      </c>
      <c r="C5" s="17"/>
      <c r="D5" s="17"/>
      <c r="E5" s="17"/>
      <c r="F5" s="17"/>
      <c r="G5" s="17"/>
      <c r="H5" s="18"/>
    </row>
    <row r="6" spans="2:8" ht="21.75" customHeight="1">
      <c r="B6" s="19" t="s">
        <v>19</v>
      </c>
      <c r="C6" s="20"/>
      <c r="D6" s="20"/>
      <c r="E6" s="20"/>
      <c r="F6" s="20"/>
      <c r="G6" s="20"/>
      <c r="H6" s="21"/>
    </row>
    <row r="7" spans="2:8" ht="21.75" customHeight="1" thickBot="1">
      <c r="B7" s="22"/>
      <c r="C7" s="23"/>
      <c r="D7" s="23"/>
      <c r="E7" s="23"/>
      <c r="F7" s="23"/>
      <c r="G7" s="23"/>
      <c r="H7" s="24"/>
    </row>
    <row r="9" spans="2:8" ht="13">
      <c r="B9" s="5"/>
      <c r="C9" s="5"/>
      <c r="D9" s="5"/>
      <c r="E9" s="5"/>
      <c r="F9" s="5"/>
      <c r="G9" s="5"/>
      <c r="H9" s="5"/>
    </row>
    <row r="10" spans="2:8" ht="21.75" customHeight="1"/>
    <row r="11" spans="2:8" ht="21.75" customHeight="1"/>
    <row r="12" spans="2:8" ht="21.75" customHeight="1">
      <c r="F12" s="6"/>
      <c r="G12" s="6"/>
      <c r="H12" s="6"/>
    </row>
    <row r="13" spans="2:8" ht="21.75" customHeight="1">
      <c r="B13"/>
      <c r="F13" s="6"/>
      <c r="G13" s="6"/>
      <c r="H13" s="6"/>
    </row>
    <row r="14" spans="2:8" ht="21.75" customHeight="1">
      <c r="F14" s="6"/>
      <c r="G14" s="6"/>
      <c r="H14" s="6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205D5CE6-7D23-4C6A-AA78-E9C4D4759F61}"/>
    <hyperlink ref="B4:H4" r:id="rId2" tooltip="BLOG" display="Im BLOG Controlling EXCELLent" xr:uid="{2710603D-93BE-4318-B4F5-36DB5A6AF0FE}"/>
    <hyperlink ref="B5:H5" r:id="rId3" tooltip="XING-Gruppe" display="In der LinkedIn-Gruppe Modern Excel &amp; Co. im Controlling" xr:uid="{D6009DAE-7203-4B97-BE1F-844AE795481C}"/>
    <hyperlink ref="B6:H6" r:id="rId4" display="Warum verwenden wir Registerfarben?" xr:uid="{A6CB6DC8-4624-478C-A965-10206F6207C4}"/>
  </hyperlinks>
  <pageMargins left="0.7" right="0.7" top="0.78740157499999996" bottom="0.78740157499999996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61df76-d0d5-43cf-a3df-55fc5766bc48">
      <Terms xmlns="http://schemas.microsoft.com/office/infopath/2007/PartnerControls"/>
    </lcf76f155ced4ddcb4097134ff3c332f>
    <TaxCatchAll xmlns="b6853ed4-558a-4820-8d06-c48b1c7b8e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11" ma:contentTypeDescription="Ein neues Dokument erstellen." ma:contentTypeScope="" ma:versionID="0222bb6add2a2a4a1497a51c864fc268">
  <xsd:schema xmlns:xsd="http://www.w3.org/2001/XMLSchema" xmlns:xs="http://www.w3.org/2001/XMLSchema" xmlns:p="http://schemas.microsoft.com/office/2006/metadata/properties" xmlns:ns2="2961df76-d0d5-43cf-a3df-55fc5766bc48" xmlns:ns3="b6853ed4-558a-4820-8d06-c48b1c7b8e35" targetNamespace="http://schemas.microsoft.com/office/2006/metadata/properties" ma:root="true" ma:fieldsID="9b67ae1194fd9a8ad1ed8af7209a7958" ns2:_="" ns3:_="">
    <xsd:import namespace="2961df76-d0d5-43cf-a3df-55fc5766bc48"/>
    <xsd:import namespace="b6853ed4-558a-4820-8d06-c48b1c7b8e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9ba5e109-5dbb-44cd-b041-d501548941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53ed4-558a-4820-8d06-c48b1c7b8e3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37016049-dd67-4522-8d65-20ca02d7818d}" ma:internalName="TaxCatchAll" ma:showField="CatchAllData" ma:web="b6853ed4-558a-4820-8d06-c48b1c7b8e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N c J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9 b 2 e Z a s A A A D 3 A A A A E g A A A E N v b m Z p Z y 9 Q Y W N r Y W d l L n h t b I S P v Q r C M B z E d 8 F 3 K N m b L 7 f y b z q o m w V B E N f Q h j b Y J t K k p u / m 4 C P 5 C r Z o 1 c 3 x 7 n 5 w d 4 / b H b K h b a K r 6 p y 2 J k U M U x Q 5 L 0 0 p G 2 t U i o x F m V g u Y C + L s 6 x U N N L G J Y M r U 1 R 7 f 0 k I C S H g s M K 2 q w i n l J F T v j s U t W o l + s D 6 P x x r M 9 U W C g k 4 v t Y I j h m j m H O O K Z D Z h F y b L 8 D H w V P 6 Y 8 K 6 b 3 z f K V G q e L M F M k s g 7 w / i C Q A A / / 8 D A F B L A w Q U A A I A C A A A A C E A 0 w m w y O g E A A D + E Q A A E w A A A E Z v c m 1 1 b G F z L 1 N l Y 3 R p b 2 4 x L m 2 8 V + F u 4 k Y Q / h / p 3 m F l F M m o x m A n z V 1 y y g 8 O k r t U d z k a S C t d E p 0 W G I L V 9 R r t r k M D o u r D R H 2 E / u q / v E m f p L O 2 i V 1 s E 0 J P T Q R Y M z s z 3 8 x 8 u z u W M F B e w E k 3 / n X e 7 u z I M R U w J B X j U 8 C p Y t 5 g D K S r Q P R h R B m b 0 T E D T t y G 6 x K P k z a E S g 7 G j P K h Q Y 4 J A / V q h + D f j y E w B i j 5 G f p 2 h 9 6 C q R 9 a A V f A l T S N s V I T e V S v T 6 d T e w h S U e V J f K i 3 T + o d A V J C 8 u N 7 S o H H Q n 4 L v K 6 D 1 p 1 G v d N 2 3 a / 7 e / t f H f f A H i u f V Y 5 + O 1 L w q z p e N d p 1 G + f C t v q e x C f 8 d / B n t N v a 2 3 3 X E v g 4 9 E A C x 4 c o V d u o V q 0 Y f p s q 2 k D 0 c R r z x u J K S 2 4 S b c U 4 E R L U D I u C + Q m l M + / R P g P 7 A i a M D u A n y k I w I y e W 8 Z 1 h G Y a V a M R y S Q / h W n O j 7 Y 1 G I I D P y C z 0 S c V k o y r R 8 B k K / c g 5 l t p 5 U 9 P Y S Z P r 6 h s W M S 6 A Y c X u g G T t / / 7 9 j 1 X b 2 G H q A T u 2 u 9 Z e L 9 1 o 1 e E m q 9 z G R q s S X I v q U 3 2 7 E 8 o U E E 4 H Y 9 L D x X w G m o e c 6 L 4 C d 9 K K d y f M U 6 2 A h T 4 3 c 3 3 B u A l z H x 8 0 H a N y R N R 9 K m V k j 2 t i R 7 o r 7 + 5 P M G w b m I f F B G H O j Y r Z a D Q b V W N h I S E C B V 1 1 j 5 F b 8 s 4 i u C U k V C 0 y X x / I d p 7 F Y r v Z A n w J J f V 9 Q N q P H v 8 a C 6 x F X J J s 6 q 3 A 7 3 s c 4 u S l u U H V r G 8 D 0 0 o i i y W E u G x p y Z D v 2 U q d B x x r l M v J S N O 9 9 P v A K e d p n t k 9 x a m f y X J N a a z 5 P B 8 F M 9 L 4 j c X m / C q j V w F M 9 L 7 d H v 5 m x N s i f N z n b Q w 3 I + n 2 H D W s / z + h b 0 / n 9 / D 4 w I c Y D w + i 3 v 0 k L U d P U C 5 H g f D j g q A O 1 l I 6 Y n T E X o u c c X W w b 2 u T h W 5 7 A c 9 X V v z H S 2 J T b 9 k r 4 w U 2 h y + 3 S a + T F 9 g U 5 b O o v t r x e F m 3 s j M Q 3 u H I T R p K 0 m m f F k 8 4 n e H I j r o r z V M v o v x y y G k d X V 9 K E P L 6 g m p 6 d Q L G f D w 9 r j s X P f 0 h 5 z C V 6 E / H r U U T V c 1 x a q 5 7 L Q M N B 4 N O E R R O M T W Z j F 8 6 Y m 2 C 8 f C D d C N X Z / 6 E A Z J A z 0 8 B P z Y c e 8 + 4 W f I w A t V 4 v Z / O M V d n w 2 N j K T Z u V q e a D 4 9 / j h H L L c 5 j 4 Q h J + A E o 4 k j Z 2 x G B j 7 s g F k t z 6 Q h x J J o m Y 9 0 B Z V T I Y y V C u N l + R 5 R A 0 d v h 4 2 h o Y z s V r i R 6 6 I s Y 8 A M d i z w v m k z H u 8 P 5 1 r Z t g l N g z i 4 a / C A n j s F 8 X y I / K J G / L p G / K Z E f l s i d R p n C K V O 4 Z Y q 9 M s V + m S K f 9 R m X 2 A j q q 3 9 p M h d B c b e c U u b k + b A F h 5 w t S R S P C f h a k O d L b F 5 w 2 I Z c B 9 U n i i Z a d O 2 v 8 o + H V O T E p 9 A X R f J P j w 9 i l p M 2 J 8 J j + b X U y 4 c L e Z G Q 5 Y X N 8 D a U K i f u w k Q B T j N 5 a J 9 / U U G R / D y 4 K z Z o w 6 x Y k f D p o I w 1 7 2 H k 6 Q 2 K n f m y O n Y B w x f S i 2 B a w B W 9 B 0 C P D + Z V J d + Y G / S R I W w 1 D X f C F d 4 N J S O m j 9 m l Q 0 o e m b V k T D 7 i Y r s x N g 9 H 0 z J T M 0 Q R p Z A t G R p N v L t A e R E 2 q q t S E O q S R 4 s + K 2 R / G r B w e E 0 5 j y 0 z m k o J r x 9 G M 3 P 0 A l V 9 2 R v v M w A t g 6 x 7 F 4 4 c L 0 r 3 u / v s f l 9 9 + 5 s n P l f u / q c A n R R p D D F z Y G m V W Y D B I h 8 9 q e w 2 f n l 8 U L j k a l l G P L s K a p p 4 6 I b + O u I 4 5 c z J w 0 6 Z o w H G l + H K k F M U 4 e 0 / A A A A / / 8 D A F B L A Q I t A B Q A B g A I A A A A I Q A q 3 a p A 0 g A A A D c B A A A T A A A A A A A A A A A A A A A A A A A A A A B b Q 2 9 u d G V u d F 9 U e X B l c 1 0 u e G 1 s U E s B A i 0 A F A A C A A g A A A A h A P W 9 n m W r A A A A 9 w A A A B I A A A A A A A A A A A A A A A A A C w M A A E N v b m Z p Z y 9 Q Y W N r Y W d l L n h t b F B L A Q I t A B Q A A g A I A A A A I Q D T C b D I 6 A Q A A P 4 R A A A T A A A A A A A A A A A A A A A A A O Y D A A B G b 3 J t d W x h c y 9 T Z W N 0 a W 9 u M S 5 t U E s F B g A A A A A D A A M A w g A A A P 8 I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o L A A A A A A A A M Y s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T W 9 u Y X R s a W N o Z S U y M F N 0 Z X J i Z W Z h b G x 6 Y W h s Z W 4 l M j A y M D I y J T I w a W 4 l M j B E Z X V 0 c 2 N o b G F u Z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E t M D h U M T Q 6 N T U 6 M j E u M D M 0 N T U 5 M F o i L z 4 8 R W 5 0 c n k g V H l w Z T 0 i R m l s b E N v b H V t b l R 5 c G V z I i B W Y W x 1 Z T 0 i c 0 J n T U R B d 0 1 E Q X d N P S I v P j x F b n R y e S B U e X B l P S J G a W x s Q 2 9 s d W 1 u T m F t Z X M i I F Z h b H V l P S J z W y Z x d W 9 0 O 0 N v b H V t b j E m c X V v d D s s J n F 1 b 3 Q 7 M j A y M i Z x d W 9 0 O y w m c X V v d D t a d X N h b W 1 l b m d l Z s O 8 a H J 0 J n F 1 b 3 Q 7 L C Z x d W 9 0 O 1 J l b G F 0 a X Z l I E R p Z m Z l c m V u e i B 6 d e K A p i B t a X R 0 b G V y Z W 0 g V 2 V y d C B c b i A y M D E 4 L T I w M j E g a W 4 g J S Z x d W 9 0 O y w m c X V v d D t S Z W x h d G l 2 Z S B E a W Z m Z X J l b n o g e n X i g K Y g M j A x O C B p b i A l J n F 1 b 3 Q 7 L C Z x d W 9 0 O 1 J l b G F 0 a X Z l I E R p Z m Z l c m V u e i B 6 d e K A p i A y M D E 5 I G l u I C U m c X V v d D s s J n F 1 b 3 Q 7 U m V s Y X R p d m U g R G l m Z m V y Z W 5 6 I H p 1 4 o C m I D I w M j A g a W 4 g J S Z x d W 9 0 O y w m c X V v d D t S Z W x h d G l 2 Z S B E a W Z m Z X J l b n o g e n X i g K Y g M j A y M S B p b i A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9 u Y X R s a W N o Z S B T d G V y Y m V m Y W x s e m F o b G V u I D I w M j I g a W 4 g R G V 1 d H N j a G x h b m Q v Q X V 0 b 1 J l b W 9 2 Z W R D b 2 x 1 b W 5 z M S 5 7 Q 2 9 s d W 1 u M S w w f S Z x d W 9 0 O y w m c X V v d D t T Z W N 0 a W 9 u M S 9 N b 2 5 h d G x p Y 2 h l I F N 0 Z X J i Z W Z h b G x 6 Y W h s Z W 4 g M j A y M i B p b i B E Z X V 0 c 2 N o b G F u Z C 9 B d X R v U m V t b 3 Z l Z E N v b H V t b n M x L n s y M D I y L D F 9 J n F 1 b 3 Q 7 L C Z x d W 9 0 O 1 N l Y 3 R p b 2 4 x L 0 1 v b m F 0 b G l j a G U g U 3 R l c m J l Z m F s b H p h a G x l b i A y M D I y I G l u I E R l d X R z Y 2 h s Y W 5 k L 0 F 1 d G 9 S Z W 1 v d m V k Q 2 9 s d W 1 u c z E u e 1 p 1 c 2 F t b W V u Z 2 V m w 7 x o c n Q s M n 0 m c X V v d D s s J n F 1 b 3 Q 7 U 2 V j d G l v b j E v T W 9 u Y X R s a W N o Z S B T d G V y Y m V m Y W x s e m F o b G V u I D I w M j I g a W 4 g R G V 1 d H N j a G x h b m Q v Q X V 0 b 1 J l b W 9 2 Z W R D b 2 x 1 b W 5 z M S 5 7 U m V s Y X R p d m U g R G l m Z m V y Z W 5 6 I H p 1 4 o C m I G 1 p d H R s Z X J l b S B X Z X J 0 I F x u I D I w M T g t M j A y M S B p b i A l L D N 9 J n F 1 b 3 Q 7 L C Z x d W 9 0 O 1 N l Y 3 R p b 2 4 x L 0 1 v b m F 0 b G l j a G U g U 3 R l c m J l Z m F s b H p h a G x l b i A y M D I y I G l u I E R l d X R z Y 2 h s Y W 5 k L 0 F 1 d G 9 S Z W 1 v d m V k Q 2 9 s d W 1 u c z E u e 1 J l b G F 0 a X Z l I E R p Z m Z l c m V u e i B 6 d e K A p i A y M D E 4 I G l u I C U s N H 0 m c X V v d D s s J n F 1 b 3 Q 7 U 2 V j d G l v b j E v T W 9 u Y X R s a W N o Z S B T d G V y Y m V m Y W x s e m F o b G V u I D I w M j I g a W 4 g R G V 1 d H N j a G x h b m Q v Q X V 0 b 1 J l b W 9 2 Z W R D b 2 x 1 b W 5 z M S 5 7 U m V s Y X R p d m U g R G l m Z m V y Z W 5 6 I H p 1 4 o C m I D I w M T k g a W 4 g J S w 1 f S Z x d W 9 0 O y w m c X V v d D t T Z W N 0 a W 9 u M S 9 N b 2 5 h d G x p Y 2 h l I F N 0 Z X J i Z W Z h b G x 6 Y W h s Z W 4 g M j A y M i B p b i B E Z X V 0 c 2 N o b G F u Z C 9 B d X R v U m V t b 3 Z l Z E N v b H V t b n M x L n t S Z W x h d G l 2 Z S B E a W Z m Z X J l b n o g e n X i g K Y g M j A y M C B p b i A l L D Z 9 J n F 1 b 3 Q 7 L C Z x d W 9 0 O 1 N l Y 3 R p b 2 4 x L 0 1 v b m F 0 b G l j a G U g U 3 R l c m J l Z m F s b H p h a G x l b i A y M D I y I G l u I E R l d X R z Y 2 h s Y W 5 k L 0 F 1 d G 9 S Z W 1 v d m V k Q 2 9 s d W 1 u c z E u e 1 J l b G F 0 a X Z l I E R p Z m Z l c m V u e i B 6 d e K A p i A y M D I x I G l u I C U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T W 9 u Y X R s a W N o Z S B T d G V y Y m V m Y W x s e m F o b G V u I D I w M j I g a W 4 g R G V 1 d H N j a G x h b m Q v Q X V 0 b 1 J l b W 9 2 Z W R D b 2 x 1 b W 5 z M S 5 7 Q 2 9 s d W 1 u M S w w f S Z x d W 9 0 O y w m c X V v d D t T Z W N 0 a W 9 u M S 9 N b 2 5 h d G x p Y 2 h l I F N 0 Z X J i Z W Z h b G x 6 Y W h s Z W 4 g M j A y M i B p b i B E Z X V 0 c 2 N o b G F u Z C 9 B d X R v U m V t b 3 Z l Z E N v b H V t b n M x L n s y M D I y L D F 9 J n F 1 b 3 Q 7 L C Z x d W 9 0 O 1 N l Y 3 R p b 2 4 x L 0 1 v b m F 0 b G l j a G U g U 3 R l c m J l Z m F s b H p h a G x l b i A y M D I y I G l u I E R l d X R z Y 2 h s Y W 5 k L 0 F 1 d G 9 S Z W 1 v d m V k Q 2 9 s d W 1 u c z E u e 1 p 1 c 2 F t b W V u Z 2 V m w 7 x o c n Q s M n 0 m c X V v d D s s J n F 1 b 3 Q 7 U 2 V j d G l v b j E v T W 9 u Y X R s a W N o Z S B T d G V y Y m V m Y W x s e m F o b G V u I D I w M j I g a W 4 g R G V 1 d H N j a G x h b m Q v Q X V 0 b 1 J l b W 9 2 Z W R D b 2 x 1 b W 5 z M S 5 7 U m V s Y X R p d m U g R G l m Z m V y Z W 5 6 I H p 1 4 o C m I G 1 p d H R s Z X J l b S B X Z X J 0 I F x u I D I w M T g t M j A y M S B p b i A l L D N 9 J n F 1 b 3 Q 7 L C Z x d W 9 0 O 1 N l Y 3 R p b 2 4 x L 0 1 v b m F 0 b G l j a G U g U 3 R l c m J l Z m F s b H p h a G x l b i A y M D I y I G l u I E R l d X R z Y 2 h s Y W 5 k L 0 F 1 d G 9 S Z W 1 v d m V k Q 2 9 s d W 1 u c z E u e 1 J l b G F 0 a X Z l I E R p Z m Z l c m V u e i B 6 d e K A p i A y M D E 4 I G l u I C U s N H 0 m c X V v d D s s J n F 1 b 3 Q 7 U 2 V j d G l v b j E v T W 9 u Y X R s a W N o Z S B T d G V y Y m V m Y W x s e m F o b G V u I D I w M j I g a W 4 g R G V 1 d H N j a G x h b m Q v Q X V 0 b 1 J l b W 9 2 Z W R D b 2 x 1 b W 5 z M S 5 7 U m V s Y X R p d m U g R G l m Z m V y Z W 5 6 I H p 1 4 o C m I D I w M T k g a W 4 g J S w 1 f S Z x d W 9 0 O y w m c X V v d D t T Z W N 0 a W 9 u M S 9 N b 2 5 h d G x p Y 2 h l I F N 0 Z X J i Z W Z h b G x 6 Y W h s Z W 4 g M j A y M i B p b i B E Z X V 0 c 2 N o b G F u Z C 9 B d X R v U m V t b 3 Z l Z E N v b H V t b n M x L n t S Z W x h d G l 2 Z S B E a W Z m Z X J l b n o g e n X i g K Y g M j A y M C B p b i A l L D Z 9 J n F 1 b 3 Q 7 L C Z x d W 9 0 O 1 N l Y 3 R p b 2 4 x L 0 1 v b m F 0 b G l j a G U g U 3 R l c m J l Z m F s b H p h a G x l b i A y M D I y I G l u I E R l d X R z Y 2 h s Y W 5 k L 0 F 1 d G 9 S Z W 1 v d m V k Q 2 9 s d W 1 u c z E u e 1 J l b G F 0 a X Z l I E R p Z m Z l c m V u e i B 6 d e K A p i A y M D I x I G l u I C U s N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R h d G V u J T I w Y X V z J T I w U E R G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c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S 0 x O F Q x M z o y O D o 0 N y 4 y N D Q 2 N j I x W i I v P j x F b n R y e S B U e X B l P S J G a W x s Q 2 9 s d W 1 u V H l w Z X M i I F Z h b H V l P S J z Q X d N R E F 3 T U R B d 0 1 E Q X d N R E F 3 T T 0 i L z 4 8 R W 5 0 c n k g V H l w Z T 0 i R m l s b E N v b H V t b k 5 h b W V z I i B W Y W x 1 Z T 0 i c 1 s m c X V v d D t K Y W h y J n F 1 b 3 Q 7 L C Z x d W 9 0 O 0 p h b n V h c i Z x d W 9 0 O y w m c X V v d D t G Z W J y d W F y J n F 1 b 3 Q 7 L C Z x d W 9 0 O 0 3 D p H J 6 J n F 1 b 3 Q 7 L C Z x d W 9 0 O 0 F w c m l s J n F 1 b 3 Q 7 L C Z x d W 9 0 O 0 1 h a S Z x d W 9 0 O y w m c X V v d D t K d W 5 p J n F 1 b 3 Q 7 L C Z x d W 9 0 O 0 p 1 b G k m c X V v d D s s J n F 1 b 3 Q 7 Q X V n d X N 0 J n F 1 b 3 Q 7 L C Z x d W 9 0 O 1 N l c H R l b W J l c i Z x d W 9 0 O y w m c X V v d D t P a 3 R v Y m V y J n F 1 b 3 Q 7 L C Z x d W 9 0 O 0 5 v d m V t Y m V y J n F 1 b 3 Q 7 L C Z x d W 9 0 O 0 R l e m V t Y m V y J n F 1 b 3 Q 7 L C Z x d W 9 0 O 0 d l c 2 F t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m F h N z d m M m Q t Y T I 1 N S 0 0 M T M 3 L W I 2 N W E t O D U x M W U y Z G Q 0 N m M 3 I i 8 + P E V u d H J 5 I F R 5 c G U 9 I l J l Y 2 9 2 Z X J 5 V G F y Z 2 V 0 Q 2 9 s d W 1 u I i B W Y W x 1 Z T 0 i b D E i L z 4 8 R W 5 0 c n k g V H l w Z T 0 i U m V j b 3 Z l c n l U Y X J n Z X R S b 3 c i I F Z h b H V l P S J s M T Q i L z 4 8 R W 5 0 c n k g V H l w Z T 0 i U m V j b 3 Z l c n l U Y X J n Z X R T a G V l d C I g V m F s d W U 9 I n N F a W 5 n Y W J l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l b i B h d X M g U E R G L 0 F 1 d G 9 S Z W 1 v d m V k Q 2 9 s d W 1 u c z E u e 0 p h a H I s M H 0 m c X V v d D s s J n F 1 b 3 Q 7 U 2 V j d G l v b j E v R G F 0 Z W 4 g Y X V z I F B E R i 9 B d X R v U m V t b 3 Z l Z E N v b H V t b n M x L n t K Y W 5 1 Y X I s M X 0 m c X V v d D s s J n F 1 b 3 Q 7 U 2 V j d G l v b j E v R G F 0 Z W 4 g Y X V z I F B E R i 9 B d X R v U m V t b 3 Z l Z E N v b H V t b n M x L n t G Z W J y d W F y L D J 9 J n F 1 b 3 Q 7 L C Z x d W 9 0 O 1 N l Y 3 R p b 2 4 x L 0 R h d G V u I G F 1 c y B Q R E Y v Q X V 0 b 1 J l b W 9 2 Z W R D b 2 x 1 b W 5 z M S 5 7 T c O k c n o s M 3 0 m c X V v d D s s J n F 1 b 3 Q 7 U 2 V j d G l v b j E v R G F 0 Z W 4 g Y X V z I F B E R i 9 B d X R v U m V t b 3 Z l Z E N v b H V t b n M x L n t B c H J p b C w 0 f S Z x d W 9 0 O y w m c X V v d D t T Z W N 0 a W 9 u M S 9 E Y X R l b i B h d X M g U E R G L 0 F 1 d G 9 S Z W 1 v d m V k Q 2 9 s d W 1 u c z E u e 0 1 h a S w 1 f S Z x d W 9 0 O y w m c X V v d D t T Z W N 0 a W 9 u M S 9 E Y X R l b i B h d X M g U E R G L 0 F 1 d G 9 S Z W 1 v d m V k Q 2 9 s d W 1 u c z E u e 0 p 1 b m k s N n 0 m c X V v d D s s J n F 1 b 3 Q 7 U 2 V j d G l v b j E v R G F 0 Z W 4 g Y X V z I F B E R i 9 B d X R v U m V t b 3 Z l Z E N v b H V t b n M x L n t K d W x p L D d 9 J n F 1 b 3 Q 7 L C Z x d W 9 0 O 1 N l Y 3 R p b 2 4 x L 0 R h d G V u I G F 1 c y B Q R E Y v Q X V 0 b 1 J l b W 9 2 Z W R D b 2 x 1 b W 5 z M S 5 7 Q X V n d X N 0 L D h 9 J n F 1 b 3 Q 7 L C Z x d W 9 0 O 1 N l Y 3 R p b 2 4 x L 0 R h d G V u I G F 1 c y B Q R E Y v Q X V 0 b 1 J l b W 9 2 Z W R D b 2 x 1 b W 5 z M S 5 7 U 2 V w d G V t Y m V y L D l 9 J n F 1 b 3 Q 7 L C Z x d W 9 0 O 1 N l Y 3 R p b 2 4 x L 0 R h d G V u I G F 1 c y B Q R E Y v Q X V 0 b 1 J l b W 9 2 Z W R D b 2 x 1 b W 5 z M S 5 7 T 2 t 0 b 2 J l c i w x M H 0 m c X V v d D s s J n F 1 b 3 Q 7 U 2 V j d G l v b j E v R G F 0 Z W 4 g Y X V z I F B E R i 9 B d X R v U m V t b 3 Z l Z E N v b H V t b n M x L n t O b 3 Z l b W J l c i w x M X 0 m c X V v d D s s J n F 1 b 3 Q 7 U 2 V j d G l v b j E v R G F 0 Z W 4 g Y X V z I F B E R i 9 B d X R v U m V t b 3 Z l Z E N v b H V t b n M x L n t E Z X p l b W J l c i w x M n 0 m c X V v d D s s J n F 1 b 3 Q 7 U 2 V j d G l v b j E v R G F 0 Z W 4 g Y X V z I F B E R i 9 B d X R v U m V t b 3 Z l Z E N v b H V t b n M x L n t H Z X N h b X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E Y X R l b i B h d X M g U E R G L 0 F 1 d G 9 S Z W 1 v d m V k Q 2 9 s d W 1 u c z E u e 0 p h a H I s M H 0 m c X V v d D s s J n F 1 b 3 Q 7 U 2 V j d G l v b j E v R G F 0 Z W 4 g Y X V z I F B E R i 9 B d X R v U m V t b 3 Z l Z E N v b H V t b n M x L n t K Y W 5 1 Y X I s M X 0 m c X V v d D s s J n F 1 b 3 Q 7 U 2 V j d G l v b j E v R G F 0 Z W 4 g Y X V z I F B E R i 9 B d X R v U m V t b 3 Z l Z E N v b H V t b n M x L n t G Z W J y d W F y L D J 9 J n F 1 b 3 Q 7 L C Z x d W 9 0 O 1 N l Y 3 R p b 2 4 x L 0 R h d G V u I G F 1 c y B Q R E Y v Q X V 0 b 1 J l b W 9 2 Z W R D b 2 x 1 b W 5 z M S 5 7 T c O k c n o s M 3 0 m c X V v d D s s J n F 1 b 3 Q 7 U 2 V j d G l v b j E v R G F 0 Z W 4 g Y X V z I F B E R i 9 B d X R v U m V t b 3 Z l Z E N v b H V t b n M x L n t B c H J p b C w 0 f S Z x d W 9 0 O y w m c X V v d D t T Z W N 0 a W 9 u M S 9 E Y X R l b i B h d X M g U E R G L 0 F 1 d G 9 S Z W 1 v d m V k Q 2 9 s d W 1 u c z E u e 0 1 h a S w 1 f S Z x d W 9 0 O y w m c X V v d D t T Z W N 0 a W 9 u M S 9 E Y X R l b i B h d X M g U E R G L 0 F 1 d G 9 S Z W 1 v d m V k Q 2 9 s d W 1 u c z E u e 0 p 1 b m k s N n 0 m c X V v d D s s J n F 1 b 3 Q 7 U 2 V j d G l v b j E v R G F 0 Z W 4 g Y X V z I F B E R i 9 B d X R v U m V t b 3 Z l Z E N v b H V t b n M x L n t K d W x p L D d 9 J n F 1 b 3 Q 7 L C Z x d W 9 0 O 1 N l Y 3 R p b 2 4 x L 0 R h d G V u I G F 1 c y B Q R E Y v Q X V 0 b 1 J l b W 9 2 Z W R D b 2 x 1 b W 5 z M S 5 7 Q X V n d X N 0 L D h 9 J n F 1 b 3 Q 7 L C Z x d W 9 0 O 1 N l Y 3 R p b 2 4 x L 0 R h d G V u I G F 1 c y B Q R E Y v Q X V 0 b 1 J l b W 9 2 Z W R D b 2 x 1 b W 5 z M S 5 7 U 2 V w d G V t Y m V y L D l 9 J n F 1 b 3 Q 7 L C Z x d W 9 0 O 1 N l Y 3 R p b 2 4 x L 0 R h d G V u I G F 1 c y B Q R E Y v Q X V 0 b 1 J l b W 9 2 Z W R D b 2 x 1 b W 5 z M S 5 7 T 2 t 0 b 2 J l c i w x M H 0 m c X V v d D s s J n F 1 b 3 Q 7 U 2 V j d G l v b j E v R G F 0 Z W 4 g Y X V z I F B E R i 9 B d X R v U m V t b 3 Z l Z E N v b H V t b n M x L n t O b 3 Z l b W J l c i w x M X 0 m c X V v d D s s J n F 1 b 3 Q 7 U 2 V j d G l v b j E v R G F 0 Z W 4 g Y X V z I F B E R i 9 B d X R v U m V t b 3 Z l Z E N v b H V t b n M x L n t E Z X p l b W J l c i w x M n 0 m c X V v d D s s J n F 1 b 3 Q 7 U 2 V j d G l v b j E v R G F 0 Z W 4 g Y X V z I F B E R i 9 B d X R v U m V t b 3 Z l Z E N v b H V t b n M x L n t H Z X N h b X Q s M T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E Y X R l b l 9 h d X N f U E R G I i 8 + P C 9 T d G F i b G V F b n R y a W V z P j w v S X R l b T 4 8 S X R l b T 4 8 S X R l b U x v Y 2 F 0 a W 9 u P j x J d G V t V H l w Z T 5 G b 3 J t d W x h P C 9 J d G V t V H l w Z T 4 8 S X R l b V B h d G g + U 2 V j d G l v b j E v T W 9 u Y X R s a W N o Z S U y M F N 0 Z X J i Z W Z h b G x 6 Y W h s Z W 4 l M j A y M D I y J T I w a W 4 l M j B E Z X V 0 c 2 N o b G F u Z C 9 R d W V s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v b m F 0 b G l j a G U l M j B T d G V y Y m V m Y W x s e m F o b G V u J T I w M j A y M i U y M G l u J T I w R G V 1 d H N j a G x h b m Q v R G F 0 Y T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v b m F 0 b G l j a G U l M j B T d G V y Y m V m Y W x s e m F o b G V u J T I w M j A y M i U y M G l u J T I w R G V 1 d H N j a G x h b m Q v R X J z Z X R 6 d G V y J T I w V 2 V y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9 u Y X R s a W N o Z S U y M F N 0 Z X J i Z W Z h b G x 6 Y W h s Z W 4 l M j A y M D I y J T I w a W 4 l M j B E Z X V 0 c 2 N o b G F u Z C 9 T c G F s d G U l M j B u Y W N o J T I w V H J l b m 5 6 Z W l j a G V u J T I w d G V p b G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b 2 5 h d G x p Y 2 h l J T I w U 3 R l c m J l Z m F s b H p h a G x l b i U y M D I w M j I l M j B p b i U y M E R l d X R z Y 2 h s Y W 5 k L 1 p 1 c 2 F t b W V u Z 2 V m J U M z J U J D a H J 0 Z S U y M F N w Y W x 0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v b m F 0 b G l j a G U l M j B T d G V y Y m V m Y W x s e m F o b G V u J T I w M j A y M i U y M G l u J T I w R G V 1 d H N j a G x h b m Q v U 3 B h b H R l J T I w b m F j a C U y M F R y Z W 5 u e m V p Y 2 h l b i U y M H R l a W x l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v b m F 0 b G l j a G U l M j B T d G V y Y m V m Y W x s e m F o b G V u J T I w M j A y M i U y M G l u J T I w R G V 1 d H N j a G x h b m Q v W n V z Y W 1 t Z W 5 n Z W Y l Q z M l Q k N o c n R l J T I w U 3 B h b H R l b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v b m F 0 b G l j a G U l M j B T d G V y Y m V m Y W x s e m F o b G V u J T I w M j A y M i U y M G l u J T I w R G V 1 d H N j a G x h b m Q v V W 1 i Z W 5 h b m 5 0 Z S U y M F N w Y W x 0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v b m F 0 b G l j a G U l M j B T d G V y Y m V m Y W x s e m F o b G V u J T I w M j A y M i U y M G l u J T I w R G V 1 d H N j a G x h b m Q v R 2 U l Q z M l Q T R u Z G V y d G V y J T I w V H l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Y X R l b i U y M G F 1 c y U y M F B E R i 9 R d W V s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h d G V u J T I w Y X V z J T I w U E R G L 1 R h Y m x l M D c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Y X R l b i U y M G F 1 c y U y M F B E R i 9 I J U M z J U I 2 a G V y J T I w Z 2 V z d H V m d G U l M j B I Z W F k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h d G V u J T I w Y X V z J T I w U E R G L 0 d l J U M z J U E 0 b m R l c n R l c i U y M F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F 0 Z W 4 l M j B h d X M l M j B Q R E Y v S C V D M y V C N m h l c i U y M G d l c 3 R 1 Z n R l J T I w S G V h Z G V y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F 0 Z W 4 l M j B h d X M l M j B Q R E Y v R 2 U l Q z M l Q T R u Z G V y d G V y J T I w V H l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F 0 Z W 4 l M j B h d X M l M j B Q R E Y v R 2 V m a W x 0 Z X J 0 Z S U y M F p l a W x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F 0 Z W 4 l M j B h d X M l M j B Q R E Y v R W 5 0 Z m V y b n R l J T I w U 3 B h b H R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F 0 Z W 4 l M j B h d X M l M j B Q R E Y v V W 1 i Z W 5 h b m 5 0 Z S U y M F N w Y W x 0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h d G V u J T I w Y X V z J T I w U E R G L 0 V u d H B p d m 9 0 a W V y d G U l M j B h b m R l c m U l M j B T c G F s d G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Y X R l b i U y M G F 1 c y U y M F B E R i 9 F c n N l d H p 0 Z X I l M j B X Z X J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Y X R l b i U y M G F 1 c y U y M F B E R i 9 H Z S V D M y V B N G 5 k Z X J 0 Z X I l M j B U e X A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Y X R l b i U y M G F 1 c y U y M F B E R i 9 Q a X Z v d G l l c n R l J T I w U 3 B h b H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Y X R l b i U y M G F 1 c y U y M F B E R i 9 V b W J l b m F u b n R l J T I w U 3 B h b H R l b j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N t g P E S d H h L m X o 4 P X z b K 6 s A A A A A A g A A A A A A E G Y A A A A B A A A g A A A A j L J / f Y 4 s 8 p M 1 R e y 4 / Y T X J 6 D A D B E f y N R 0 9 F b v P u N z t b U A A A A A D o A A A A A C A A A g A A A A u o W K D O 6 E p i D 3 s 1 U M i S R I V 1 i p 9 G P 6 p P S 6 y h R E r 4 0 7 7 9 V Q A A A A h x / Q x m J M + i 1 0 I P Q P 6 v x c F K g G b n Z Q A k 1 u z K k W V Y R B L O b N r X I w y g v r B A B l U 5 z m s k o F k p y m r o h Y e J R B g M 9 U J T u j a R A Z d x Z 5 s c S m x l i c 9 E l T j v R A A A A A V h O q o K q d s C P m N F X I W u 4 q D h k N L w K B 9 q R m 1 G z 3 Q 5 + L R + E W / 9 U l 6 6 F 1 P v E Z s P K + 2 b l Q e i h 2 E F O o e 1 R 6 M q 3 m j / e l A g = = < / D a t a M a s h u p > 
</file>

<file path=customXml/itemProps1.xml><?xml version="1.0" encoding="utf-8"?>
<ds:datastoreItem xmlns:ds="http://schemas.openxmlformats.org/officeDocument/2006/customXml" ds:itemID="{BCE4C9DB-25B2-43B6-BB60-26612B0AE5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D6EF9-E190-4029-B158-44CD87075F95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2961df76-d0d5-43cf-a3df-55fc5766bc48"/>
    <ds:schemaRef ds:uri="http://schemas.microsoft.com/office/2006/documentManagement/types"/>
    <ds:schemaRef ds:uri="http://schemas.microsoft.com/office/infopath/2007/PartnerControls"/>
    <ds:schemaRef ds:uri="b6853ed4-558a-4820-8d06-c48b1c7b8e35"/>
  </ds:schemaRefs>
</ds:datastoreItem>
</file>

<file path=customXml/itemProps3.xml><?xml version="1.0" encoding="utf-8"?>
<ds:datastoreItem xmlns:ds="http://schemas.openxmlformats.org/officeDocument/2006/customXml" ds:itemID="{FB9D8402-F06B-45F4-B964-47ABB7FA6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1df76-d0d5-43cf-a3df-55fc5766bc48"/>
    <ds:schemaRef ds:uri="b6853ed4-558a-4820-8d06-c48b1c7b8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20CF02-2A26-40AD-A269-E235F7A6F9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Original</vt:lpstr>
      <vt:lpstr>Vorschlag 1</vt:lpstr>
      <vt:lpstr>Vorschlag2</vt:lpstr>
      <vt:lpstr>Verarbeitung</vt:lpstr>
      <vt:lpstr>Eingabe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des Monats</dc:title>
  <dc:creator>Rainer Pollmann</dc:creator>
  <cp:keywords>www.prt.de</cp:keywords>
  <cp:lastModifiedBy>Rainer Pollmann</cp:lastModifiedBy>
  <dcterms:created xsi:type="dcterms:W3CDTF">2022-11-08T14:43:23Z</dcterms:created>
  <dcterms:modified xsi:type="dcterms:W3CDTF">2022-11-18T15:37:03Z</dcterms:modified>
  <cp:category>Mortalität Covid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0x01010014D3679B8B6E274DA14985E1F19DBCC9</vt:lpwstr>
  </property>
  <property fmtid="{D5CDD505-2E9C-101B-9397-08002B2CF9AE}" pid="3" name="MediaServiceImageTags">
    <vt:lpwstr/>
  </property>
</Properties>
</file>