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DieseArbeitsmappe"/>
  <mc:AlternateContent xmlns:mc="http://schemas.openxmlformats.org/markup-compatibility/2006">
    <mc:Choice Requires="x15">
      <x15ac:absPath xmlns:x15ac="http://schemas.microsoft.com/office/spreadsheetml/2010/11/ac" url="D:\AktuellerNewsletter\~Adventskalender 2018\"/>
    </mc:Choice>
  </mc:AlternateContent>
  <xr:revisionPtr revIDLastSave="0" documentId="13_ncr:1_{B6924889-63D5-4420-9B3D-97E4DB07893D}" xr6:coauthVersionLast="41" xr6:coauthVersionMax="41" xr10:uidLastSave="{00000000-0000-0000-0000-000000000000}"/>
  <bookViews>
    <workbookView xWindow="-110" yWindow="-110" windowWidth="19420" windowHeight="10420" xr2:uid="{00000000-000D-0000-FFFF-FFFF00000000}"/>
  </bookViews>
  <sheets>
    <sheet name="Worum es geht" sheetId="4" r:id="rId1"/>
    <sheet name="Eingabeblatt" sheetId="1" r:id="rId2"/>
    <sheet name="Tagungshotels" sheetId="2" r:id="rId3"/>
    <sheet name="Informationen" sheetId="5" r:id="rId4"/>
  </sheets>
  <definedNames>
    <definedName name="Anzahl_der_Tage">Eingabeblatt!$C$4</definedName>
    <definedName name="Gesamtkosten">Tagungshotels!$F$2:$F$49</definedName>
    <definedName name="Hotel">Tagungshotels!$G$2:$G$49</definedName>
    <definedName name="Hotelkosten">Tagungshotels!$E$2:$E$49</definedName>
    <definedName name="Personen">Eingabeblatt!$C$2</definedName>
    <definedName name="Reisekosten">Tagungshotels!$B$2:$B$49</definedName>
    <definedName name="Reisekosten_Gesamt">Tagungshotels!$D$2:$D$49</definedName>
    <definedName name="solver_adj" localSheetId="2" hidden="1">Tagungshotels!$C$3</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hs1" localSheetId="2" hidden="1">Tagungshotels!$B$2</definedName>
    <definedName name="solver_lhs2" localSheetId="2" hidden="1">Tagungshotels!$C$2</definedName>
    <definedName name="solver_lin" localSheetId="2" hidden="1">2</definedName>
    <definedName name="solver_neg" localSheetId="2" hidden="1">2</definedName>
    <definedName name="solver_num" localSheetId="2" hidden="1">2</definedName>
    <definedName name="solver_nwt" localSheetId="2" hidden="1">1</definedName>
    <definedName name="solver_opt" localSheetId="2" hidden="1">Tagungshotels!$F$3</definedName>
    <definedName name="solver_pre" localSheetId="2" hidden="1">0.000001</definedName>
    <definedName name="solver_rel1" localSheetId="2" hidden="1">3</definedName>
    <definedName name="solver_rel2" localSheetId="2" hidden="1">3</definedName>
    <definedName name="solver_rhs1" localSheetId="2" hidden="1">0</definedName>
    <definedName name="solver_rhs2" localSheetId="2" hidden="1">0</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1763</definedName>
    <definedName name="Tagessatz_Unterbringung">Tagungshotels!$C$2:$C$49</definedName>
    <definedName name="Tagungsort">Tagungshotels!$A$2:$A$49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2" l="1"/>
  <c r="E49" i="2"/>
  <c r="F49" i="2" l="1"/>
  <c r="D48" i="2"/>
  <c r="E48" i="2"/>
  <c r="F48" i="2" l="1"/>
  <c r="D18" i="2"/>
  <c r="E18" i="2"/>
  <c r="D35" i="2"/>
  <c r="E35" i="2"/>
  <c r="D15" i="2"/>
  <c r="E15" i="2"/>
  <c r="D11" i="2"/>
  <c r="E11" i="2"/>
  <c r="E40" i="2"/>
  <c r="D40" i="2"/>
  <c r="D31" i="2"/>
  <c r="E31" i="2"/>
  <c r="D16" i="2"/>
  <c r="E16" i="2"/>
  <c r="D5" i="2"/>
  <c r="E5" i="2"/>
  <c r="E23" i="2"/>
  <c r="D23" i="2"/>
  <c r="E36" i="2"/>
  <c r="D36" i="2"/>
  <c r="E37" i="2"/>
  <c r="D37" i="2"/>
  <c r="E38" i="2"/>
  <c r="D38" i="2"/>
  <c r="E39" i="2"/>
  <c r="D39" i="2"/>
  <c r="E32" i="2"/>
  <c r="D32" i="2"/>
  <c r="E45" i="2"/>
  <c r="D45" i="2"/>
  <c r="E25" i="2"/>
  <c r="D25" i="2"/>
  <c r="E8" i="2"/>
  <c r="D8" i="2"/>
  <c r="E14" i="2"/>
  <c r="D14" i="2"/>
  <c r="E9" i="2"/>
  <c r="D9" i="2"/>
  <c r="E43" i="2"/>
  <c r="D43" i="2"/>
  <c r="E26" i="2"/>
  <c r="D26" i="2"/>
  <c r="E27" i="2"/>
  <c r="D27" i="2"/>
  <c r="E44" i="2"/>
  <c r="D44" i="2"/>
  <c r="E33" i="2"/>
  <c r="D33" i="2"/>
  <c r="E2" i="2"/>
  <c r="D2" i="2"/>
  <c r="E28" i="2"/>
  <c r="D28" i="2"/>
  <c r="E21" i="2"/>
  <c r="D21" i="2"/>
  <c r="E46" i="2"/>
  <c r="D46" i="2"/>
  <c r="E22" i="2"/>
  <c r="D22" i="2"/>
  <c r="E3" i="2"/>
  <c r="D3" i="2"/>
  <c r="E4" i="2"/>
  <c r="D4" i="2"/>
  <c r="E19" i="2"/>
  <c r="D19" i="2"/>
  <c r="E10" i="2"/>
  <c r="D10" i="2"/>
  <c r="E29" i="2"/>
  <c r="D29" i="2"/>
  <c r="E34" i="2"/>
  <c r="D34" i="2"/>
  <c r="E17" i="2"/>
  <c r="D17" i="2"/>
  <c r="E12" i="2"/>
  <c r="D12" i="2"/>
  <c r="E42" i="2"/>
  <c r="D42" i="2"/>
  <c r="E20" i="2"/>
  <c r="D20" i="2"/>
  <c r="E30" i="2"/>
  <c r="D30" i="2"/>
  <c r="E13" i="2"/>
  <c r="D13" i="2"/>
  <c r="E24" i="2"/>
  <c r="D24" i="2"/>
  <c r="E41" i="2"/>
  <c r="D41" i="2"/>
  <c r="E6" i="2"/>
  <c r="D6" i="2"/>
  <c r="C47" i="2"/>
  <c r="E47" i="2" s="1"/>
  <c r="D47" i="2"/>
  <c r="E7" i="2"/>
  <c r="D7" i="2"/>
  <c r="F26" i="2" l="1"/>
  <c r="F35" i="2"/>
  <c r="F18" i="2"/>
  <c r="F31" i="2"/>
  <c r="F4" i="2"/>
  <c r="F21" i="2"/>
  <c r="F2" i="2"/>
  <c r="F33" i="2"/>
  <c r="F44" i="2"/>
  <c r="F27" i="2"/>
  <c r="F15" i="2"/>
  <c r="F47" i="2"/>
  <c r="F8" i="2"/>
  <c r="F32" i="2"/>
  <c r="F38" i="2"/>
  <c r="F37" i="2"/>
  <c r="F36" i="2"/>
  <c r="F23" i="2"/>
  <c r="F16" i="2"/>
  <c r="F40" i="2"/>
  <c r="F11" i="2"/>
  <c r="F34" i="2"/>
  <c r="F10" i="2"/>
  <c r="F19" i="2"/>
  <c r="F9" i="2"/>
  <c r="F14" i="2"/>
  <c r="F6" i="2"/>
  <c r="F24" i="2"/>
  <c r="F13" i="2"/>
  <c r="F30" i="2"/>
  <c r="F20" i="2"/>
  <c r="F42" i="2"/>
  <c r="F12" i="2"/>
  <c r="F17" i="2"/>
  <c r="F22" i="2"/>
  <c r="F46" i="2"/>
  <c r="F45" i="2"/>
  <c r="F5" i="2"/>
  <c r="F7" i="2"/>
  <c r="F41" i="2"/>
  <c r="F29" i="2"/>
  <c r="F3" i="2"/>
  <c r="F28" i="2"/>
  <c r="F43" i="2"/>
  <c r="F25" i="2"/>
  <c r="F39" i="2"/>
  <c r="B7" i="1" l="1"/>
  <c r="D9" i="1" s="1"/>
  <c r="E9" i="1" s="1"/>
  <c r="B8" i="1"/>
  <c r="E8" i="1" s="1"/>
  <c r="D7" i="1" l="1"/>
  <c r="D8" i="1"/>
  <c r="E7" i="1"/>
  <c r="A9" i="1"/>
</calcChain>
</file>

<file path=xl/sharedStrings.xml><?xml version="1.0" encoding="utf-8"?>
<sst xmlns="http://schemas.openxmlformats.org/spreadsheetml/2006/main" count="136" uniqueCount="107">
  <si>
    <t>Personen</t>
  </si>
  <si>
    <t>Anzahl der Tage</t>
  </si>
  <si>
    <t>Gesamt-kosten</t>
  </si>
  <si>
    <t>Name des Hotels</t>
  </si>
  <si>
    <t>Tagungsort</t>
  </si>
  <si>
    <t>Günstigster Tagungsort</t>
  </si>
  <si>
    <t>Teuerster Tagungsort</t>
  </si>
  <si>
    <t>Reisekosten Gesamt</t>
  </si>
  <si>
    <t>Leipzig</t>
  </si>
  <si>
    <t>Crowne Plaza</t>
  </si>
  <si>
    <t>Ohldorf</t>
  </si>
  <si>
    <t>Schlößle</t>
  </si>
  <si>
    <t>Hotel de Saxe</t>
  </si>
  <si>
    <t>Balduinstein</t>
  </si>
  <si>
    <t>Zum Bären</t>
  </si>
  <si>
    <t>Bad Bellingen</t>
  </si>
  <si>
    <t>Hotel Schwan</t>
  </si>
  <si>
    <t>Karlsruhe</t>
  </si>
  <si>
    <t>alfa-Hotel</t>
  </si>
  <si>
    <t>Feldafing</t>
  </si>
  <si>
    <t>Haus Huber</t>
  </si>
  <si>
    <t>Unterhaching</t>
  </si>
  <si>
    <t>Holiday Inn Garden Court</t>
  </si>
  <si>
    <t>Mannheim</t>
  </si>
  <si>
    <t>Hotel Weber</t>
  </si>
  <si>
    <t>München</t>
  </si>
  <si>
    <t>Astron Hotel</t>
  </si>
  <si>
    <t>Berlin</t>
  </si>
  <si>
    <t>Hotel Tiergarten</t>
  </si>
  <si>
    <t>ArabellaSheraton Bogenhausen</t>
  </si>
  <si>
    <t>Frankfurt</t>
  </si>
  <si>
    <t xml:space="preserve">Lindner Congress Hotel </t>
  </si>
  <si>
    <t>Hamburg</t>
  </si>
  <si>
    <t>REMA Hotel Meridian</t>
  </si>
  <si>
    <t>Köln</t>
  </si>
  <si>
    <t>ArabellaSheraton Westpark</t>
  </si>
  <si>
    <t>Dorint Hotel</t>
  </si>
  <si>
    <t>Wiesbaden</t>
  </si>
  <si>
    <t>Hotel Nassauer Hof</t>
  </si>
  <si>
    <t>Bad Wörishofen</t>
  </si>
  <si>
    <t>Sonne</t>
  </si>
  <si>
    <t>Bad Homburg</t>
  </si>
  <si>
    <t>Hotel Steigenberger</t>
  </si>
  <si>
    <t>Düsseldorf</t>
  </si>
  <si>
    <t>Lindner Hotel Rheinstern</t>
  </si>
  <si>
    <t>Erftstadt</t>
  </si>
  <si>
    <t>Schloß Gracht</t>
  </si>
  <si>
    <t>Holiday Inn Esplanade</t>
  </si>
  <si>
    <t>Arabella Hotel</t>
  </si>
  <si>
    <t>Ratingen</t>
  </si>
  <si>
    <t>relaxa Hotel Airport</t>
  </si>
  <si>
    <t>Hotel Flandrischer Hof</t>
  </si>
  <si>
    <t>Zürich</t>
  </si>
  <si>
    <t>Swissotel</t>
  </si>
  <si>
    <t>Horgau</t>
  </si>
  <si>
    <t>Hotel Platzer</t>
  </si>
  <si>
    <t>Wien</t>
  </si>
  <si>
    <t>Hotel Ambassador</t>
  </si>
  <si>
    <t>Augsburg</t>
  </si>
  <si>
    <t>Hotel Drei Mohren</t>
  </si>
  <si>
    <t>Grand Hotel Esplanade</t>
  </si>
  <si>
    <t>Kempten</t>
  </si>
  <si>
    <t>Schloß Lautrach</t>
  </si>
  <si>
    <t>Holiday-Inn City-West</t>
  </si>
  <si>
    <t>Holiday-Inn Belfortstraße</t>
  </si>
  <si>
    <t>Hotel Victoria</t>
  </si>
  <si>
    <t>Hannover</t>
  </si>
  <si>
    <t>Hotel Martens</t>
  </si>
  <si>
    <t>Bad Megentheim</t>
  </si>
  <si>
    <t>Flemming´s Hotel</t>
  </si>
  <si>
    <t>Brennerscher Hof</t>
  </si>
  <si>
    <t>Lindner Plaza</t>
  </si>
  <si>
    <t>Holiday-Inn Süd</t>
  </si>
  <si>
    <t>Coburg</t>
  </si>
  <si>
    <t>Goldene Traube</t>
  </si>
  <si>
    <t>Forchheim</t>
  </si>
  <si>
    <t>Plaza</t>
  </si>
  <si>
    <t>Reisekosten</t>
  </si>
  <si>
    <t>Rate Hotel</t>
  </si>
  <si>
    <t>Hotelkosten</t>
  </si>
  <si>
    <t>Gesamtkosten</t>
  </si>
  <si>
    <t>Mövenpickhotel</t>
  </si>
  <si>
    <t>Hotel</t>
  </si>
  <si>
    <t>Dorint Hotel Heumarkt</t>
  </si>
  <si>
    <t>Dorint Hotel Messe</t>
  </si>
  <si>
    <t>Haldensleben</t>
  </si>
  <si>
    <t>Hotel Behrens</t>
  </si>
  <si>
    <t>Weitere Informationen rund um das Thema erhalten Sie:</t>
  </si>
  <si>
    <t>Durch den Newsletter Controlling EXCELlent</t>
  </si>
  <si>
    <t>Im BLOG Controlling EXCELLent</t>
  </si>
  <si>
    <t>In der XING-Gruppe Controlling meets Excel &amp; Co.</t>
  </si>
  <si>
    <t xml:space="preserve">Verwendete Namen </t>
  </si>
  <si>
    <t>Zellbezug</t>
  </si>
  <si>
    <t>Anzahl_der_Tage</t>
  </si>
  <si>
    <t>=Eingabeblatt!$C$4</t>
  </si>
  <si>
    <t>=Tagungshotels!$F$2:$F$49</t>
  </si>
  <si>
    <t>=Tagungshotels!$G$2:$G$49</t>
  </si>
  <si>
    <t>=Tagungshotels!$E$2:$E$49</t>
  </si>
  <si>
    <t>=Eingabeblatt!$C$2</t>
  </si>
  <si>
    <t>=Tagungshotels!$B$2:$B$49</t>
  </si>
  <si>
    <t>Reisekosten_Gesamt</t>
  </si>
  <si>
    <t>=Tagungshotels!$D$2:$D$49</t>
  </si>
  <si>
    <t>Tagessatz_Unterbringung</t>
  </si>
  <si>
    <t>=Tagungshotels!$C$2:$C$49</t>
  </si>
  <si>
    <t>=Tagungshotels!$A$2:$A$49</t>
  </si>
  <si>
    <t>Stellen Sie die Anzahl der Tage auf 15 ein und Sie erhalten ein zweites Hotel, dass den Gesamtkosten des Günstigsten Tagungsortes entspricht</t>
  </si>
  <si>
    <t>Dies Kombination aus Funktionen sucht nach dem ersten Treffer von SVERWEIS und sucht dann ab der nächsten Zeile den nächsten Treffer. Dazu ist die Funktion BEREICH.VERSCHIEBEN wichtig, weil sie einen variablen Bereich an SVERWEIS übergibt.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</si>
</sst>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M&quot;#,##0.00;[Red]\-&quot;DM&quot;#,##0.00"/>
    <numFmt numFmtId="165" formatCode="#,##0.00;[Red]\-#,##0.00"/>
  </numFmts>
  <fonts count="15" x14ac:knownFonts="1">
    <font>
      <sz val="10"/>
      <name val="Helv"/>
    </font>
    <font>
      <b/>
      <sz val="10"/>
      <name val="Helv"/>
    </font>
    <font>
      <sz val="10"/>
      <name val="Helv"/>
    </font>
    <font>
      <sz val="10"/>
      <color indexed="9"/>
      <name val="Helv"/>
    </font>
    <font>
      <b/>
      <sz val="10"/>
      <color indexed="9"/>
      <name val="Helv"/>
    </font>
    <font>
      <sz val="10"/>
      <name val="Arial"/>
      <family val="2"/>
    </font>
    <font>
      <b/>
      <sz val="14"/>
      <name val="Arial"/>
      <family val="2"/>
    </font>
    <font>
      <sz val="9"/>
      <name val="Helv"/>
    </font>
    <font>
      <sz val="9"/>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b/>
      <sz val="10"/>
      <color theme="0"/>
      <name val="Helv"/>
    </font>
  </fonts>
  <fills count="5">
    <fill>
      <patternFill patternType="none"/>
    </fill>
    <fill>
      <patternFill patternType="gray125"/>
    </fill>
    <fill>
      <patternFill patternType="solid">
        <fgColor indexed="1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8">
    <xf numFmtId="0" fontId="0" fillId="0" borderId="0"/>
    <xf numFmtId="165" fontId="5" fillId="0" borderId="0" applyFont="0" applyFill="0" applyBorder="0" applyAlignment="0" applyProtection="0"/>
    <xf numFmtId="165" fontId="6" fillId="0" borderId="0" applyNumberFormat="0" applyFill="0" applyBorder="0" applyProtection="0">
      <alignment horizontal="centerContinuous"/>
    </xf>
    <xf numFmtId="164" fontId="2" fillId="0" borderId="0" applyFont="0" applyFill="0" applyBorder="0" applyAlignment="0" applyProtection="0"/>
    <xf numFmtId="0" fontId="5" fillId="0" borderId="0"/>
    <xf numFmtId="3" fontId="8" fillId="0" borderId="0"/>
    <xf numFmtId="0" fontId="10"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42">
    <xf numFmtId="0" fontId="0" fillId="0" borderId="0" xfId="0"/>
    <xf numFmtId="0" fontId="0" fillId="0" borderId="1" xfId="0" applyBorder="1" applyAlignment="1">
      <alignment wrapText="1"/>
    </xf>
    <xf numFmtId="0" fontId="0" fillId="0" borderId="1" xfId="0" applyBorder="1" applyAlignment="1">
      <alignment horizontal="center" vertical="center"/>
    </xf>
    <xf numFmtId="0" fontId="4" fillId="0" borderId="0" xfId="0" applyFont="1" applyFill="1" applyAlignment="1">
      <alignment horizontal="center" vertical="top" wrapText="1"/>
    </xf>
    <xf numFmtId="0" fontId="0" fillId="0" borderId="3" xfId="0" applyBorder="1"/>
    <xf numFmtId="3" fontId="4" fillId="2" borderId="0" xfId="0" applyNumberFormat="1" applyFont="1" applyFill="1" applyAlignment="1">
      <alignment horizontal="center" vertical="top" wrapText="1"/>
    </xf>
    <xf numFmtId="3" fontId="0" fillId="0" borderId="1" xfId="3" applyNumberFormat="1" applyFont="1" applyBorder="1"/>
    <xf numFmtId="3" fontId="0" fillId="0" borderId="1" xfId="3" applyNumberFormat="1" applyFont="1" applyBorder="1" applyAlignment="1">
      <alignment horizontal="left"/>
    </xf>
    <xf numFmtId="3" fontId="0" fillId="0" borderId="1" xfId="0" applyNumberFormat="1" applyBorder="1" applyAlignment="1">
      <alignment horizontal="center" vertical="center"/>
    </xf>
    <xf numFmtId="3" fontId="0" fillId="0" borderId="4" xfId="3" applyNumberFormat="1" applyFont="1" applyBorder="1"/>
    <xf numFmtId="3" fontId="0" fillId="0" borderId="4" xfId="3" applyNumberFormat="1" applyFont="1" applyBorder="1" applyAlignment="1">
      <alignment horizontal="left"/>
    </xf>
    <xf numFmtId="0" fontId="7" fillId="0" borderId="0" xfId="0" applyFont="1" applyAlignment="1">
      <alignment horizontal="center"/>
    </xf>
    <xf numFmtId="0" fontId="5" fillId="0" borderId="0" xfId="4"/>
    <xf numFmtId="3" fontId="8" fillId="0" borderId="0" xfId="5"/>
    <xf numFmtId="3" fontId="6" fillId="0" borderId="0" xfId="5" applyFont="1"/>
    <xf numFmtId="0" fontId="11" fillId="0" borderId="11" xfId="6" applyFont="1" applyBorder="1" applyAlignment="1" applyProtection="1"/>
    <xf numFmtId="0" fontId="11" fillId="0" borderId="0" xfId="6" applyFont="1" applyBorder="1" applyAlignment="1" applyProtection="1"/>
    <xf numFmtId="0" fontId="11" fillId="0" borderId="12" xfId="6" applyFont="1" applyBorder="1" applyAlignment="1" applyProtection="1"/>
    <xf numFmtId="0" fontId="14" fillId="4" borderId="0" xfId="0" applyFont="1" applyFill="1" applyAlignment="1">
      <alignment vertical="center"/>
    </xf>
    <xf numFmtId="0" fontId="1" fillId="0" borderId="16" xfId="0" applyFont="1" applyBorder="1" applyAlignment="1" applyProtection="1">
      <alignment horizontal="center" vertical="center"/>
      <protection locked="0"/>
    </xf>
    <xf numFmtId="0" fontId="3" fillId="4" borderId="0" xfId="0" applyFont="1" applyFill="1"/>
    <xf numFmtId="0" fontId="4" fillId="4" borderId="0" xfId="0" applyFont="1" applyFill="1" applyAlignment="1">
      <alignment horizontal="center" vertical="top" wrapText="1"/>
    </xf>
    <xf numFmtId="3" fontId="4" fillId="2" borderId="17" xfId="0" applyNumberFormat="1" applyFont="1" applyFill="1" applyBorder="1" applyAlignment="1">
      <alignment horizontal="center" vertical="top" wrapText="1"/>
    </xf>
    <xf numFmtId="3" fontId="4" fillId="2" borderId="18" xfId="0" applyNumberFormat="1" applyFont="1" applyFill="1" applyBorder="1" applyAlignment="1">
      <alignment horizontal="center" vertical="top" wrapText="1"/>
    </xf>
    <xf numFmtId="0" fontId="0" fillId="0" borderId="0" xfId="0" applyAlignment="1">
      <alignment vertical="center" wrapText="1"/>
    </xf>
    <xf numFmtId="0" fontId="7" fillId="0" borderId="2" xfId="0" applyFont="1" applyBorder="1" applyAlignment="1">
      <alignment horizontal="center" vertical="center"/>
    </xf>
    <xf numFmtId="0" fontId="0" fillId="0" borderId="0" xfId="0" applyAlignment="1">
      <alignment vertical="top" wrapText="1"/>
    </xf>
    <xf numFmtId="0" fontId="13" fillId="0" borderId="0" xfId="7" applyFont="1" applyBorder="1" applyAlignment="1" applyProtection="1"/>
    <xf numFmtId="3" fontId="9" fillId="3" borderId="5" xfId="5" applyFont="1" applyFill="1" applyBorder="1" applyAlignment="1">
      <alignment horizontal="center"/>
    </xf>
    <xf numFmtId="3" fontId="9" fillId="3" borderId="6" xfId="5" applyFont="1" applyFill="1" applyBorder="1" applyAlignment="1">
      <alignment horizontal="center"/>
    </xf>
    <xf numFmtId="3" fontId="9" fillId="3" borderId="7" xfId="5" applyFont="1" applyFill="1" applyBorder="1" applyAlignment="1">
      <alignment horizontal="center"/>
    </xf>
    <xf numFmtId="0" fontId="11" fillId="0" borderId="8" xfId="6" applyFont="1" applyBorder="1" applyAlignment="1" applyProtection="1"/>
    <xf numFmtId="0" fontId="11" fillId="0" borderId="9" xfId="6" applyFont="1" applyBorder="1" applyAlignment="1" applyProtection="1"/>
    <xf numFmtId="0" fontId="11" fillId="0" borderId="10" xfId="6" applyFont="1" applyBorder="1" applyAlignment="1" applyProtection="1"/>
    <xf numFmtId="0" fontId="11" fillId="0" borderId="11" xfId="6" applyFont="1" applyBorder="1" applyAlignment="1" applyProtection="1"/>
    <xf numFmtId="0" fontId="11" fillId="0" borderId="0" xfId="6" applyFont="1" applyBorder="1" applyAlignment="1" applyProtection="1"/>
    <xf numFmtId="0" fontId="11" fillId="0" borderId="12" xfId="6" applyFont="1" applyBorder="1" applyAlignment="1" applyProtection="1"/>
    <xf numFmtId="0" fontId="13" fillId="0" borderId="11" xfId="7" applyFont="1" applyBorder="1" applyAlignment="1" applyProtection="1"/>
    <xf numFmtId="0" fontId="13" fillId="0" borderId="12" xfId="7" applyFont="1" applyBorder="1" applyAlignment="1" applyProtection="1"/>
    <xf numFmtId="0" fontId="13" fillId="0" borderId="13" xfId="7" applyFont="1" applyBorder="1" applyAlignment="1" applyProtection="1"/>
    <xf numFmtId="0" fontId="13" fillId="0" borderId="14" xfId="7" applyFont="1" applyBorder="1" applyAlignment="1" applyProtection="1"/>
    <xf numFmtId="0" fontId="13" fillId="0" borderId="15" xfId="7" applyFont="1" applyBorder="1" applyAlignment="1" applyProtection="1"/>
  </cellXfs>
  <cellStyles count="8">
    <cellStyle name="Dez2" xfId="1" xr:uid="{00000000-0005-0000-0000-000000000000}"/>
    <cellStyle name="Hyperlink 2 2" xfId="7" xr:uid="{FD59F7C0-8355-4679-80AB-E5EC8E8B94B1}"/>
    <cellStyle name="Link 2" xfId="6" xr:uid="{9335D370-0E0C-4489-BAFF-DC26275473B4}"/>
    <cellStyle name="Standard" xfId="0" builtinId="0"/>
    <cellStyle name="Standard 2 2" xfId="5" xr:uid="{93C0B32C-D3E6-4379-9DEA-8750F25E8D1E}"/>
    <cellStyle name="Standard 3" xfId="4" xr:uid="{1247554C-FBDE-4CA5-B122-DBBABAF77458}"/>
    <cellStyle name="Überschrift" xfId="2" builtinId="15" customBuiltin="1"/>
    <cellStyle name="Währung" xfId="3" builtinId="4"/>
  </cellStyles>
  <dxfs count="11">
    <dxf>
      <font>
        <b val="0"/>
        <i val="0"/>
        <strike val="0"/>
        <condense val="0"/>
        <extend val="0"/>
        <outline val="0"/>
        <shadow val="0"/>
        <u val="none"/>
        <vertAlign val="baseline"/>
        <sz val="10"/>
        <color auto="1"/>
        <name val="Helv"/>
        <scheme val="none"/>
      </font>
      <numFmt numFmtId="3" formatCode="#,##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elv"/>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elv"/>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elv"/>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elv"/>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elv"/>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Helv"/>
        <scheme val="none"/>
      </font>
      <numFmt numFmtId="3" formatCode="#,##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auto="1"/>
        <name val="Helv"/>
        <scheme val="none"/>
      </font>
    </dxf>
    <dxf>
      <font>
        <b/>
        <i val="0"/>
        <strike val="0"/>
        <condense val="0"/>
        <extend val="0"/>
        <outline val="0"/>
        <shadow val="0"/>
        <u val="none"/>
        <vertAlign val="baseline"/>
        <sz val="10"/>
        <color indexed="9"/>
        <name val="Helv"/>
        <scheme val="none"/>
      </font>
      <numFmt numFmtId="3" formatCode="#,##0"/>
      <fill>
        <patternFill patternType="solid">
          <fgColor indexed="64"/>
          <bgColor indexed="12"/>
        </patternFill>
      </fill>
      <alignment horizontal="center" vertical="top" textRotation="0" wrapText="1" indent="0" justifyLastLine="0" shrinkToFit="0" readingOrder="0"/>
    </dxf>
    <dxf>
      <font>
        <b/>
        <i val="0"/>
        <condense val="0"/>
        <extend val="0"/>
        <color indexed="10"/>
      </font>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pin" dx="15" fmlaLink="$C$2" max="30" min="1" page="10"/>
</file>

<file path=xl/ctrlProps/ctrlProp2.xml><?xml version="1.0" encoding="utf-8"?>
<formControlPr xmlns="http://schemas.microsoft.com/office/spreadsheetml/2009/9/main" objectType="Spin" dx="15" fmlaLink="$C$4" max="30" min="1" page="10" val="14"/>
</file>

<file path=xl/drawings/_rels/drawing1.xml.rels><?xml version="1.0" encoding="UTF-8" standalone="yes"?>
<Relationships xmlns="http://schemas.openxmlformats.org/package/2006/relationships"><Relationship Id="rId3" Type="http://schemas.openxmlformats.org/officeDocument/2006/relationships/hyperlink" Target="http://www.prt.de/seminare/index.php?ak=inhalt&amp;id=259" TargetMode="External"/><Relationship Id="rId2" Type="http://schemas.openxmlformats.org/officeDocument/2006/relationships/image" Target="../media/image1.jpeg"/><Relationship Id="rId1" Type="http://schemas.openxmlformats.org/officeDocument/2006/relationships/hyperlink" Target="http://www.prt.de/" TargetMode="External"/><Relationship Id="rId4" Type="http://schemas.openxmlformats.org/officeDocument/2006/relationships/hyperlink" Target="#Eingabeblatt!A1"/></Relationships>
</file>

<file path=xl/drawings/_rels/drawing2.xml.rels><?xml version="1.0" encoding="UTF-8" standalone="yes"?>
<Relationships xmlns="http://schemas.openxmlformats.org/package/2006/relationships"><Relationship Id="rId2" Type="http://schemas.openxmlformats.org/officeDocument/2006/relationships/hyperlink" Target="#Tagungshotels!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https://controllingexcellent.wordpress.com/2017/02/17/tabellen/"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feedback@prt.de?subject=Adventskalender%202018" TargetMode="External"/><Relationship Id="rId2" Type="http://schemas.openxmlformats.org/officeDocument/2006/relationships/image" Target="../media/image3.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oneCellAnchor>
    <xdr:from>
      <xdr:col>6</xdr:col>
      <xdr:colOff>419100</xdr:colOff>
      <xdr:row>0</xdr:row>
      <xdr:rowOff>25400</xdr:rowOff>
    </xdr:from>
    <xdr:ext cx="2273300" cy="952500"/>
    <xdr:pic>
      <xdr:nvPicPr>
        <xdr:cNvPr id="2" name="Grafik 2">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0" y="25400"/>
          <a:ext cx="22733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5</xdr:row>
      <xdr:rowOff>41275</xdr:rowOff>
    </xdr:from>
    <xdr:ext cx="7214815" cy="2714625"/>
    <xdr:sp macro="" textlink="">
      <xdr:nvSpPr>
        <xdr:cNvPr id="3" name="Textfeld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76200" y="850900"/>
          <a:ext cx="7214815" cy="271462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a:solidFill>
                <a:schemeClr val="tx1"/>
              </a:solidFill>
              <a:effectLst/>
              <a:latin typeface="+mn-lt"/>
              <a:ea typeface="+mn-ea"/>
              <a:cs typeface="+mn-cs"/>
            </a:rPr>
            <a:t>Worum geht es?</a:t>
          </a:r>
        </a:p>
        <a:p>
          <a:r>
            <a:rPr lang="de-DE" sz="1100">
              <a:solidFill>
                <a:schemeClr val="tx1"/>
              </a:solidFill>
              <a:effectLst/>
              <a:latin typeface="+mn-lt"/>
              <a:ea typeface="+mn-ea"/>
              <a:cs typeface="+mn-cs"/>
            </a:rPr>
            <a:t>Mit Matrix-Funktionen kann man Elemente aus einer Datenliste heraussuchen, bekommt aber immer nur einen. Denn Matrix-Funktionen sind nicht für das Erstellen von Abfragen ausgelegt. Wenn man verschiedene Matrix-Funktionen kombiniert, erhält man die gewünschte Mehrfach-Lösung. Allerdings ist diese Lösung mit den Funktionen SVERWEIS; VERGLEICH; BEREICH.VERSCHIEBEN; WENNFEHLER; ANZAHL sehr aufwändig. Power Query wäre ist</a:t>
          </a:r>
          <a:r>
            <a:rPr lang="de-DE" sz="1100" baseline="0">
              <a:solidFill>
                <a:schemeClr val="tx1"/>
              </a:solidFill>
              <a:effectLst/>
              <a:latin typeface="+mn-lt"/>
              <a:ea typeface="+mn-ea"/>
              <a:cs typeface="+mn-cs"/>
            </a:rPr>
            <a:t> das besser Werkzeug. Alterntiv kann man auch mit dem Filter arbeiten und ab Excel 2013 mit Datenschnitten für intelligente Tabellen.</a:t>
          </a:r>
          <a:endParaRPr lang="de-DE" sz="1100">
            <a:solidFill>
              <a:schemeClr val="tx1"/>
            </a:solidFill>
            <a:effectLst/>
            <a:latin typeface="+mn-lt"/>
            <a:ea typeface="+mn-ea"/>
            <a:cs typeface="+mn-cs"/>
          </a:endParaRP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Problembeschreibung</a:t>
          </a:r>
        </a:p>
        <a:p>
          <a:pPr>
            <a:lnSpc>
              <a:spcPts val="1100"/>
            </a:lnSpc>
          </a:pPr>
          <a:r>
            <a:rPr lang="de-DE" sz="1100">
              <a:solidFill>
                <a:schemeClr val="tx1"/>
              </a:solidFill>
              <a:effectLst/>
              <a:latin typeface="+mn-lt"/>
              <a:ea typeface="+mn-ea"/>
              <a:cs typeface="+mn-cs"/>
            </a:rPr>
            <a:t>Mehrfach-Lösungen</a:t>
          </a:r>
          <a:r>
            <a:rPr lang="de-DE" sz="1100" baseline="0">
              <a:solidFill>
                <a:schemeClr val="tx1"/>
              </a:solidFill>
              <a:effectLst/>
              <a:latin typeface="+mn-lt"/>
              <a:ea typeface="+mn-ea"/>
              <a:cs typeface="+mn-cs"/>
            </a:rPr>
            <a:t> bei einem Suchkriterium anzeigen.</a:t>
          </a:r>
          <a:endParaRPr lang="de-DE" sz="1100">
            <a:solidFill>
              <a:schemeClr val="tx1"/>
            </a:solidFill>
            <a:effectLst/>
            <a:latin typeface="+mn-lt"/>
            <a:ea typeface="+mn-ea"/>
            <a:cs typeface="+mn-cs"/>
          </a:endParaRPr>
        </a:p>
        <a:p>
          <a:pPr>
            <a:lnSpc>
              <a:spcPts val="1200"/>
            </a:lnSpc>
          </a:pPr>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Excel-Techniken</a:t>
          </a:r>
        </a:p>
        <a:p>
          <a:r>
            <a:rPr lang="de-DE" sz="1100" baseline="0">
              <a:solidFill>
                <a:schemeClr val="tx1"/>
              </a:solidFill>
              <a:effectLst/>
              <a:latin typeface="+mn-lt"/>
              <a:ea typeface="+mn-ea"/>
              <a:cs typeface="+mn-cs"/>
            </a:rPr>
            <a:t>SVERWEIS; VERGLEICH; BEREICH.VERSCHIEBEN; WENNFEHLER; ANZAHL; Drehfeld</a:t>
          </a:r>
          <a:endParaRPr lang="de-DE">
            <a:effectLst/>
          </a:endParaRPr>
        </a:p>
        <a:p>
          <a:pPr>
            <a:lnSpc>
              <a:spcPts val="1100"/>
            </a:lnSpc>
          </a:pPr>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900"/>
            </a:lnSpc>
          </a:pPr>
          <a:endParaRPr lang="de-DE" sz="1100"/>
        </a:p>
      </xdr:txBody>
    </xdr:sp>
    <xdr:clientData/>
  </xdr:oneCellAnchor>
  <xdr:twoCellAnchor>
    <xdr:from>
      <xdr:col>7</xdr:col>
      <xdr:colOff>255270</xdr:colOff>
      <xdr:row>19</xdr:row>
      <xdr:rowOff>38100</xdr:rowOff>
    </xdr:from>
    <xdr:to>
      <xdr:col>9</xdr:col>
      <xdr:colOff>350520</xdr:colOff>
      <xdr:row>21</xdr:row>
      <xdr:rowOff>38100</xdr:rowOff>
    </xdr:to>
    <xdr:sp macro="" textlink="">
      <xdr:nvSpPr>
        <xdr:cNvPr id="4" name="AutoShape 4">
          <a:hlinkClick xmlns:r="http://schemas.openxmlformats.org/officeDocument/2006/relationships" r:id="rId4" tooltip="Zur Berechnung"/>
          <a:extLst>
            <a:ext uri="{FF2B5EF4-FFF2-40B4-BE49-F238E27FC236}">
              <a16:creationId xmlns:a16="http://schemas.microsoft.com/office/drawing/2014/main" id="{00000000-0008-0000-0000-000004000000}"/>
            </a:ext>
          </a:extLst>
        </xdr:cNvPr>
        <xdr:cNvSpPr>
          <a:spLocks noChangeArrowheads="1"/>
        </xdr:cNvSpPr>
      </xdr:nvSpPr>
      <xdr:spPr bwMode="auto">
        <a:xfrm>
          <a:off x="5322570" y="3114675"/>
          <a:ext cx="15430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0</xdr:rowOff>
        </xdr:from>
        <xdr:to>
          <xdr:col>2</xdr:col>
          <xdr:colOff>0</xdr:colOff>
          <xdr:row>2</xdr:row>
          <xdr:rowOff>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2</xdr:col>
          <xdr:colOff>0</xdr:colOff>
          <xdr:row>4</xdr:row>
          <xdr:rowOff>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420687</xdr:colOff>
      <xdr:row>9</xdr:row>
      <xdr:rowOff>47625</xdr:rowOff>
    </xdr:from>
    <xdr:to>
      <xdr:col>0</xdr:col>
      <xdr:colOff>761999</xdr:colOff>
      <xdr:row>11</xdr:row>
      <xdr:rowOff>0</xdr:rowOff>
    </xdr:to>
    <xdr:sp macro="" textlink="">
      <xdr:nvSpPr>
        <xdr:cNvPr id="4" name="Gleichschenkliges Dreieck 3">
          <a:extLst>
            <a:ext uri="{FF2B5EF4-FFF2-40B4-BE49-F238E27FC236}">
              <a16:creationId xmlns:a16="http://schemas.microsoft.com/office/drawing/2014/main" id="{00000000-0008-0000-0100-000004000000}"/>
            </a:ext>
          </a:extLst>
        </xdr:cNvPr>
        <xdr:cNvSpPr/>
      </xdr:nvSpPr>
      <xdr:spPr bwMode="auto">
        <a:xfrm>
          <a:off x="420687" y="2484438"/>
          <a:ext cx="341312" cy="269875"/>
        </a:xfrm>
        <a:prstGeom prst="triangle">
          <a:avLst/>
        </a:prstGeom>
        <a:solidFill>
          <a:schemeClr val="bg1">
            <a:lumMod val="85000"/>
          </a:schemeClr>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extLst/>
      </xdr:spPr>
      <xdr:txBody>
        <a:bodyPr vertOverflow="clip" wrap="square" lIns="18288" tIns="0" rIns="0" bIns="0" rtlCol="0" anchor="ctr" upright="1"/>
        <a:lstStyle/>
        <a:p>
          <a:pPr algn="l"/>
          <a:endParaRPr lang="de-DE" sz="1100"/>
        </a:p>
      </xdr:txBody>
    </xdr:sp>
    <xdr:clientData/>
  </xdr:twoCellAnchor>
  <xdr:twoCellAnchor editAs="oneCell">
    <xdr:from>
      <xdr:col>0</xdr:col>
      <xdr:colOff>47625</xdr:colOff>
      <xdr:row>11</xdr:row>
      <xdr:rowOff>23812</xdr:rowOff>
    </xdr:from>
    <xdr:to>
      <xdr:col>3</xdr:col>
      <xdr:colOff>522128</xdr:colOff>
      <xdr:row>28</xdr:row>
      <xdr:rowOff>1151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625" y="2778125"/>
          <a:ext cx="2895441" cy="2676089"/>
        </a:xfrm>
        <a:prstGeom prst="rect">
          <a:avLst/>
        </a:prstGeom>
      </xdr:spPr>
    </xdr:pic>
    <xdr:clientData/>
  </xdr:twoCellAnchor>
  <xdr:twoCellAnchor>
    <xdr:from>
      <xdr:col>5</xdr:col>
      <xdr:colOff>178594</xdr:colOff>
      <xdr:row>7</xdr:row>
      <xdr:rowOff>321469</xdr:rowOff>
    </xdr:from>
    <xdr:to>
      <xdr:col>5</xdr:col>
      <xdr:colOff>448469</xdr:colOff>
      <xdr:row>8</xdr:row>
      <xdr:rowOff>337343</xdr:rowOff>
    </xdr:to>
    <xdr:sp macro="" textlink="">
      <xdr:nvSpPr>
        <xdr:cNvPr id="7" name="Gleichschenkliges Dreieck 6">
          <a:extLst>
            <a:ext uri="{FF2B5EF4-FFF2-40B4-BE49-F238E27FC236}">
              <a16:creationId xmlns:a16="http://schemas.microsoft.com/office/drawing/2014/main" id="{00000000-0008-0000-0100-000007000000}"/>
            </a:ext>
          </a:extLst>
        </xdr:cNvPr>
        <xdr:cNvSpPr/>
      </xdr:nvSpPr>
      <xdr:spPr bwMode="auto">
        <a:xfrm rot="16200000">
          <a:off x="5230814" y="2095500"/>
          <a:ext cx="341311" cy="269875"/>
        </a:xfrm>
        <a:prstGeom prst="triangle">
          <a:avLst/>
        </a:prstGeom>
        <a:solidFill>
          <a:schemeClr val="bg1">
            <a:lumMod val="85000"/>
          </a:schemeClr>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extLst/>
      </xdr:spPr>
      <xdr:txBody>
        <a:bodyPr vertOverflow="clip" wrap="square" lIns="18288" tIns="0" rIns="0" bIns="0" rtlCol="0" anchor="ctr" upright="1"/>
        <a:lstStyle/>
        <a:p>
          <a:pPr algn="l"/>
          <a:endParaRPr lang="de-DE" sz="1100"/>
        </a:p>
      </xdr:txBody>
    </xdr:sp>
    <xdr:clientData/>
  </xdr:twoCellAnchor>
  <xdr:twoCellAnchor>
    <xdr:from>
      <xdr:col>6</xdr:col>
      <xdr:colOff>0</xdr:colOff>
      <xdr:row>3</xdr:row>
      <xdr:rowOff>0</xdr:rowOff>
    </xdr:from>
    <xdr:to>
      <xdr:col>7</xdr:col>
      <xdr:colOff>628651</xdr:colOff>
      <xdr:row>3</xdr:row>
      <xdr:rowOff>317500</xdr:rowOff>
    </xdr:to>
    <xdr:sp macro="" textlink="">
      <xdr:nvSpPr>
        <xdr:cNvPr id="8" name="AutoShape 4">
          <a:hlinkClick xmlns:r="http://schemas.openxmlformats.org/officeDocument/2006/relationships" r:id="rId2" tooltip="Zur Berechnung"/>
          <a:extLst>
            <a:ext uri="{FF2B5EF4-FFF2-40B4-BE49-F238E27FC236}">
              <a16:creationId xmlns:a16="http://schemas.microsoft.com/office/drawing/2014/main" id="{00000000-0008-0000-0100-000008000000}"/>
            </a:ext>
          </a:extLst>
        </xdr:cNvPr>
        <xdr:cNvSpPr>
          <a:spLocks noChangeArrowheads="1"/>
        </xdr:cNvSpPr>
      </xdr:nvSpPr>
      <xdr:spPr bwMode="auto">
        <a:xfrm>
          <a:off x="5627688" y="595313"/>
          <a:ext cx="2112963" cy="3175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Wo kommen die Daten her?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16</xdr:row>
      <xdr:rowOff>0</xdr:rowOff>
    </xdr:from>
    <xdr:to>
      <xdr:col>9</xdr:col>
      <xdr:colOff>1581151</xdr:colOff>
      <xdr:row>20</xdr:row>
      <xdr:rowOff>47625</xdr:rowOff>
    </xdr:to>
    <xdr:sp macro="" textlink="">
      <xdr:nvSpPr>
        <xdr:cNvPr id="3" name="AutoShape 4">
          <a:hlinkClick xmlns:r="http://schemas.openxmlformats.org/officeDocument/2006/relationships" r:id="rId1" tooltip="Zur Berechnung"/>
          <a:extLst>
            <a:ext uri="{FF2B5EF4-FFF2-40B4-BE49-F238E27FC236}">
              <a16:creationId xmlns:a16="http://schemas.microsoft.com/office/drawing/2014/main" id="{00000000-0008-0000-0200-000003000000}"/>
            </a:ext>
          </a:extLst>
        </xdr:cNvPr>
        <xdr:cNvSpPr>
          <a:spLocks noChangeArrowheads="1"/>
        </xdr:cNvSpPr>
      </xdr:nvSpPr>
      <xdr:spPr bwMode="auto">
        <a:xfrm flipH="1">
          <a:off x="10906125" y="3038475"/>
          <a:ext cx="3495676" cy="80962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Das ist ein "Intelligente Tabelle"! Mehr dazu?</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254000</xdr:colOff>
      <xdr:row>2</xdr:row>
      <xdr:rowOff>107950</xdr:rowOff>
    </xdr:from>
    <xdr:ext cx="3038475" cy="1247775"/>
    <xdr:pic>
      <xdr:nvPicPr>
        <xdr:cNvPr id="2" name="Grafik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3925" y="488950"/>
          <a:ext cx="30384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11</xdr:row>
      <xdr:rowOff>85725</xdr:rowOff>
    </xdr:from>
    <xdr:to>
      <xdr:col>4</xdr:col>
      <xdr:colOff>104775</xdr:colOff>
      <xdr:row>13</xdr:row>
      <xdr:rowOff>136525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00000000-0008-0000-0300-000003000000}"/>
            </a:ext>
          </a:extLst>
        </xdr:cNvPr>
        <xdr:cNvSpPr>
          <a:spLocks noChangeArrowheads="1"/>
        </xdr:cNvSpPr>
      </xdr:nvSpPr>
      <xdr:spPr bwMode="auto">
        <a:xfrm>
          <a:off x="419100" y="2076450"/>
          <a:ext cx="2171700" cy="3746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G49" totalsRowShown="0" headerRowDxfId="9" dataDxfId="8" tableBorderDxfId="7" dataCellStyle="Währung">
  <autoFilter ref="A1:G49"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A2:G47">
    <sortCondition ref="A17"/>
  </sortState>
  <tableColumns count="7">
    <tableColumn id="1" xr3:uid="{00000000-0010-0000-0000-000001000000}" name="Tagungsort" dataDxfId="6" dataCellStyle="Währung"/>
    <tableColumn id="2" xr3:uid="{00000000-0010-0000-0000-000002000000}" name="Reisekosten" dataDxfId="5" dataCellStyle="Währung"/>
    <tableColumn id="3" xr3:uid="{00000000-0010-0000-0000-000003000000}" name="Rate Hotel" dataDxfId="4" dataCellStyle="Währung"/>
    <tableColumn id="4" xr3:uid="{00000000-0010-0000-0000-000004000000}" name="Reisekosten Gesamt" dataDxfId="3" dataCellStyle="Währung">
      <calculatedColumnFormula>Reisekosten*Personen</calculatedColumnFormula>
    </tableColumn>
    <tableColumn id="5" xr3:uid="{00000000-0010-0000-0000-000005000000}" name="Hotelkosten" dataDxfId="2" dataCellStyle="Währung">
      <calculatedColumnFormula>Personen*Anzahl_der_Tage*Tagessatz_Unterbringung</calculatedColumnFormula>
    </tableColumn>
    <tableColumn id="6" xr3:uid="{00000000-0010-0000-0000-000006000000}" name="Gesamtkosten" dataDxfId="1" dataCellStyle="Währung">
      <calculatedColumnFormula>Hotelkosten+Reisekosten_Gesamt</calculatedColumnFormula>
    </tableColumn>
    <tableColumn id="7" xr3:uid="{00000000-0010-0000-0000-000007000000}" name="Hotel" dataDxfId="0" dataCellStyle="Währung"/>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4A51-CB1E-4AC2-B518-FBF844170B61}">
  <dimension ref="A1:J25"/>
  <sheetViews>
    <sheetView showGridLines="0" showRowColHeaders="0" tabSelected="1" workbookViewId="0">
      <selection activeCell="C4" sqref="C4"/>
    </sheetView>
  </sheetViews>
  <sheetFormatPr baseColWidth="10" defaultColWidth="10.81640625" defaultRowHeight="12.5" x14ac:dyDescent="0.25"/>
  <cols>
    <col min="1" max="16384" width="10.81640625" style="12"/>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x14ac:dyDescent="0.25">
      <c r="A5" s="13"/>
      <c r="B5" s="13"/>
      <c r="C5" s="13"/>
      <c r="D5" s="13"/>
      <c r="E5" s="13"/>
      <c r="F5" s="13"/>
      <c r="G5" s="13"/>
      <c r="H5" s="13"/>
      <c r="I5" s="13"/>
      <c r="J5" s="13"/>
    </row>
    <row r="6" spans="1:10" x14ac:dyDescent="0.25">
      <c r="A6" s="13"/>
      <c r="B6" s="13"/>
      <c r="C6" s="13"/>
      <c r="D6" s="13"/>
      <c r="E6" s="13"/>
      <c r="F6" s="13"/>
      <c r="G6" s="13"/>
      <c r="H6" s="13"/>
      <c r="I6" s="13"/>
      <c r="J6" s="13"/>
    </row>
    <row r="7" spans="1:10" x14ac:dyDescent="0.25">
      <c r="A7" s="13"/>
      <c r="B7" s="13"/>
      <c r="C7" s="13"/>
      <c r="D7" s="13"/>
      <c r="E7" s="13"/>
      <c r="F7" s="13"/>
      <c r="G7" s="13"/>
      <c r="H7" s="13"/>
      <c r="I7" s="13"/>
      <c r="J7" s="13"/>
    </row>
    <row r="8" spans="1:10" x14ac:dyDescent="0.25">
      <c r="A8" s="13"/>
      <c r="B8" s="13"/>
      <c r="C8" s="13"/>
      <c r="D8" s="13"/>
      <c r="E8" s="13"/>
      <c r="F8" s="13"/>
      <c r="G8" s="13"/>
      <c r="H8" s="13"/>
      <c r="I8" s="13"/>
      <c r="J8" s="13"/>
    </row>
    <row r="9" spans="1:10" x14ac:dyDescent="0.25">
      <c r="A9" s="13"/>
      <c r="B9" s="13"/>
      <c r="C9" s="13"/>
      <c r="D9" s="13"/>
      <c r="E9" s="13"/>
      <c r="F9" s="13"/>
      <c r="G9" s="13"/>
      <c r="H9" s="13"/>
      <c r="I9" s="13"/>
      <c r="J9" s="13"/>
    </row>
    <row r="10" spans="1:10" x14ac:dyDescent="0.25">
      <c r="A10" s="13"/>
      <c r="B10" s="13"/>
      <c r="C10" s="13"/>
      <c r="D10" s="13"/>
      <c r="E10" s="13"/>
      <c r="F10" s="13"/>
      <c r="G10" s="13"/>
      <c r="H10" s="13"/>
      <c r="I10" s="13"/>
      <c r="J10" s="13"/>
    </row>
    <row r="11" spans="1:10" x14ac:dyDescent="0.25">
      <c r="A11" s="13"/>
      <c r="B11" s="13"/>
      <c r="C11" s="13"/>
      <c r="D11" s="13"/>
      <c r="E11" s="13"/>
      <c r="F11" s="13"/>
      <c r="G11" s="13"/>
      <c r="H11" s="13"/>
      <c r="I11" s="13"/>
      <c r="J11" s="13"/>
    </row>
    <row r="12" spans="1:10" x14ac:dyDescent="0.25">
      <c r="A12" s="13"/>
      <c r="B12" s="13"/>
      <c r="C12" s="13"/>
      <c r="D12" s="13"/>
      <c r="E12" s="13"/>
      <c r="F12" s="13"/>
      <c r="G12" s="13"/>
      <c r="H12" s="13"/>
      <c r="I12" s="13"/>
      <c r="J12" s="13"/>
    </row>
    <row r="13" spans="1:10" x14ac:dyDescent="0.25">
      <c r="A13" s="13"/>
      <c r="B13" s="13"/>
      <c r="C13" s="13"/>
      <c r="D13" s="13"/>
      <c r="E13" s="13"/>
      <c r="F13" s="13"/>
      <c r="G13" s="13"/>
      <c r="H13" s="13"/>
      <c r="I13" s="13"/>
      <c r="J13" s="13"/>
    </row>
    <row r="14" spans="1:10" x14ac:dyDescent="0.25">
      <c r="A14" s="13"/>
      <c r="B14" s="13"/>
      <c r="C14" s="13"/>
      <c r="D14" s="13"/>
      <c r="E14" s="13"/>
      <c r="F14" s="13"/>
      <c r="G14" s="13"/>
      <c r="H14" s="13"/>
      <c r="I14" s="13"/>
      <c r="J14" s="13"/>
    </row>
    <row r="15" spans="1:10" x14ac:dyDescent="0.25">
      <c r="A15" s="13"/>
      <c r="B15" s="13"/>
      <c r="C15" s="13"/>
      <c r="D15" s="13"/>
      <c r="E15" s="13"/>
      <c r="F15" s="13"/>
      <c r="G15" s="13"/>
      <c r="H15" s="13"/>
      <c r="I15" s="13"/>
      <c r="J15" s="13"/>
    </row>
    <row r="16" spans="1:10" x14ac:dyDescent="0.25">
      <c r="A16" s="13"/>
      <c r="B16" s="13"/>
      <c r="C16" s="13"/>
      <c r="D16" s="13"/>
      <c r="E16" s="13"/>
      <c r="F16" s="13"/>
      <c r="G16" s="13"/>
      <c r="H16" s="13"/>
      <c r="I16" s="13"/>
      <c r="J16" s="13"/>
    </row>
    <row r="17" spans="1:10" x14ac:dyDescent="0.25">
      <c r="A17" s="13"/>
      <c r="B17" s="13"/>
      <c r="C17" s="13"/>
      <c r="D17" s="13"/>
      <c r="E17" s="13"/>
      <c r="F17" s="13"/>
      <c r="G17" s="13"/>
      <c r="H17" s="13"/>
      <c r="I17" s="13"/>
      <c r="J17" s="13"/>
    </row>
    <row r="18" spans="1:10" x14ac:dyDescent="0.25">
      <c r="A18" s="13"/>
      <c r="B18" s="13"/>
      <c r="C18" s="13"/>
      <c r="D18" s="13"/>
      <c r="E18" s="13"/>
      <c r="F18" s="13"/>
      <c r="G18" s="13"/>
      <c r="H18" s="13"/>
      <c r="I18" s="13"/>
      <c r="J18" s="13"/>
    </row>
    <row r="19" spans="1:10" ht="18" x14ac:dyDescent="0.4">
      <c r="A19" s="14"/>
      <c r="B19" s="13"/>
      <c r="C19" s="13"/>
      <c r="D19" s="13"/>
      <c r="E19" s="14"/>
      <c r="F19" s="13"/>
      <c r="G19" s="13"/>
      <c r="H19" s="14"/>
      <c r="I19" s="13"/>
      <c r="J19" s="13"/>
    </row>
    <row r="20" spans="1:10" x14ac:dyDescent="0.25">
      <c r="A20" s="13"/>
      <c r="B20" s="13"/>
      <c r="C20" s="13"/>
      <c r="D20" s="13"/>
      <c r="E20" s="13"/>
      <c r="F20" s="13"/>
      <c r="G20" s="13"/>
      <c r="H20" s="13"/>
      <c r="I20" s="13"/>
      <c r="J20" s="13"/>
    </row>
    <row r="21" spans="1:10" x14ac:dyDescent="0.25">
      <c r="A21" s="13"/>
      <c r="B21" s="13"/>
      <c r="C21" s="13"/>
      <c r="D21" s="13"/>
      <c r="E21" s="13"/>
      <c r="F21" s="13"/>
      <c r="G21" s="13"/>
      <c r="H21" s="13"/>
      <c r="I21" s="13"/>
      <c r="J21" s="13"/>
    </row>
    <row r="22" spans="1:10" x14ac:dyDescent="0.25">
      <c r="A22" s="13"/>
      <c r="B22" s="13"/>
      <c r="C22" s="13"/>
      <c r="D22" s="13"/>
      <c r="E22" s="13"/>
      <c r="F22" s="13"/>
      <c r="G22" s="13"/>
      <c r="H22" s="13"/>
      <c r="I22" s="13"/>
      <c r="J22" s="13"/>
    </row>
    <row r="23" spans="1:10" x14ac:dyDescent="0.25">
      <c r="A23" s="13"/>
      <c r="B23" s="13"/>
      <c r="C23" s="13"/>
      <c r="D23" s="13"/>
      <c r="E23" s="13"/>
      <c r="F23" s="13"/>
      <c r="G23" s="13"/>
      <c r="H23" s="13"/>
      <c r="I23" s="13"/>
      <c r="J23" s="13"/>
    </row>
    <row r="24" spans="1:10" x14ac:dyDescent="0.25">
      <c r="A24" s="13"/>
      <c r="B24" s="13"/>
      <c r="C24" s="13"/>
      <c r="D24" s="13"/>
      <c r="E24" s="13"/>
      <c r="F24" s="13"/>
      <c r="G24" s="13"/>
      <c r="H24" s="13"/>
      <c r="I24" s="13"/>
      <c r="J24" s="13"/>
    </row>
    <row r="25" spans="1:10" x14ac:dyDescent="0.25">
      <c r="A25" s="13"/>
      <c r="B25" s="13"/>
      <c r="C25" s="13"/>
      <c r="D25" s="13"/>
      <c r="E25" s="13"/>
      <c r="F25" s="13"/>
      <c r="G25" s="13"/>
      <c r="H25" s="13"/>
      <c r="I25" s="13"/>
      <c r="J25" s="13"/>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FF00"/>
  </sheetPr>
  <dimension ref="A1:J9"/>
  <sheetViews>
    <sheetView showGridLines="0" zoomScale="120" workbookViewId="0">
      <selection activeCell="K17" sqref="K17"/>
    </sheetView>
  </sheetViews>
  <sheetFormatPr baseColWidth="10" defaultRowHeight="13" x14ac:dyDescent="0.3"/>
  <cols>
    <col min="1" max="1" width="17.54296875" customWidth="1"/>
    <col min="2" max="2" width="13.54296875" customWidth="1"/>
    <col min="3" max="3" width="5.1796875" customWidth="1"/>
    <col min="4" max="4" width="22.26953125" customWidth="1"/>
    <col min="5" max="5" width="17.7265625" customWidth="1"/>
    <col min="6" max="6" width="8.1796875" customWidth="1"/>
    <col min="7" max="7" width="22.26953125" customWidth="1"/>
    <col min="10" max="10" width="0.54296875" customWidth="1"/>
  </cols>
  <sheetData>
    <row r="1" spans="1:10" ht="13.5" thickBot="1" x14ac:dyDescent="0.35"/>
    <row r="2" spans="1:10" ht="26.25" customHeight="1" thickBot="1" x14ac:dyDescent="0.35">
      <c r="A2" s="18" t="s">
        <v>0</v>
      </c>
      <c r="C2" s="19">
        <v>1</v>
      </c>
      <c r="D2" s="24" t="s">
        <v>105</v>
      </c>
      <c r="E2" s="24"/>
    </row>
    <row r="3" spans="1:10" ht="6.75" customHeight="1" thickBot="1" x14ac:dyDescent="0.35">
      <c r="D3" s="24"/>
      <c r="E3" s="24"/>
    </row>
    <row r="4" spans="1:10" ht="26.25" customHeight="1" thickBot="1" x14ac:dyDescent="0.35">
      <c r="A4" s="18" t="s">
        <v>1</v>
      </c>
      <c r="C4" s="19">
        <v>14</v>
      </c>
      <c r="D4" s="24"/>
      <c r="E4" s="24"/>
    </row>
    <row r="6" spans="1:10" ht="26" x14ac:dyDescent="0.3">
      <c r="A6" s="20"/>
      <c r="B6" s="21" t="s">
        <v>2</v>
      </c>
      <c r="D6" s="21" t="s">
        <v>3</v>
      </c>
      <c r="E6" s="21" t="s">
        <v>4</v>
      </c>
    </row>
    <row r="7" spans="1:10" ht="26" x14ac:dyDescent="0.3">
      <c r="A7" s="1" t="s">
        <v>5</v>
      </c>
      <c r="B7" s="8">
        <f>MIN(Gesamtkosten)</f>
        <v>1630</v>
      </c>
      <c r="D7" s="2" t="str">
        <f>VLOOKUP(B7,Tagungshotels!F:G,2,0)</f>
        <v>Crowne Plaza</v>
      </c>
      <c r="E7" s="2" t="str">
        <f>INDEX(Tagungsort,MATCH(B7,Gesamtkosten,0))</f>
        <v>Leipzig</v>
      </c>
      <c r="G7" s="26" t="s">
        <v>106</v>
      </c>
      <c r="H7" s="26"/>
      <c r="I7" s="26"/>
      <c r="J7" s="26"/>
    </row>
    <row r="8" spans="1:10" ht="25.5" customHeight="1" x14ac:dyDescent="0.3">
      <c r="A8" s="1" t="s">
        <v>6</v>
      </c>
      <c r="B8" s="8">
        <f>MAX(Gesamtkosten)</f>
        <v>4370</v>
      </c>
      <c r="C8" s="4"/>
      <c r="D8" s="2" t="str">
        <f>VLOOKUP(B8,Tagungshotels!F:G,2,0)</f>
        <v>Grand Hotel Esplanade</v>
      </c>
      <c r="E8" s="2" t="str">
        <f>INDEX(Tagungsort,MATCH(B8,Gesamtkosten,0))</f>
        <v>Berlin</v>
      </c>
      <c r="G8" s="26"/>
      <c r="H8" s="26"/>
      <c r="I8" s="26"/>
      <c r="J8" s="26"/>
    </row>
    <row r="9" spans="1:10" ht="29.25" customHeight="1" x14ac:dyDescent="0.35">
      <c r="A9" s="25" t="str">
        <f>IF(COUNTIF(Gesamtkosten,B7)&gt;1,"Achtung, mehrere Lösungen möglich!"," ")</f>
        <v xml:space="preserve"> </v>
      </c>
      <c r="B9" s="25"/>
      <c r="C9" s="11"/>
      <c r="D9" s="2" t="str">
        <f ca="1">IFERROR(VLOOKUP($B$7,OFFSET(Tagungshotels!$F$1,MATCH(Eingabeblatt!$B$7,Gesamtkosten,0)+1,0,COUNT(Gesamtkosten)-MATCH(Eingabeblatt!$B$7,Gesamtkosten,0),2),2,0),"")</f>
        <v/>
      </c>
      <c r="E9" s="2" t="str">
        <f ca="1">IFERROR(INDEX(Tagungsort,MATCH(D9,Hotel,0)),"")</f>
        <v/>
      </c>
      <c r="G9" s="26"/>
      <c r="H9" s="26"/>
      <c r="I9" s="26"/>
      <c r="J9" s="26"/>
    </row>
  </sheetData>
  <mergeCells count="3">
    <mergeCell ref="D2:E4"/>
    <mergeCell ref="A9:B9"/>
    <mergeCell ref="G7:J9"/>
  </mergeCells>
  <phoneticPr fontId="0" type="noConversion"/>
  <conditionalFormatting sqref="A9 C9">
    <cfRule type="expression" dxfId="10" priority="1" stopIfTrue="1">
      <formula>COUNTIF(Gesamtkosten,B7)&gt;1</formula>
    </cfRule>
  </conditionalFormatting>
  <pageMargins left="0.78740157499999996" right="0.78740157499999996" top="0.984251969" bottom="0.984251969" header="0.4921259845" footer="0.492125984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5" r:id="rId3" name="Spinner 1">
              <controlPr defaultSize="0" autoFill="0" autoPict="0">
                <anchor moveWithCells="1" sizeWithCells="1">
                  <from>
                    <xdr:col>1</xdr:col>
                    <xdr:colOff>0</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1026" r:id="rId4" name="Spinner 2">
              <controlPr defaultSize="0" autoFill="0" autoPict="0">
                <anchor moveWithCells="1" sizeWithCells="1">
                  <from>
                    <xdr:col>1</xdr:col>
                    <xdr:colOff>0</xdr:colOff>
                    <xdr:row>3</xdr:row>
                    <xdr:rowOff>0</xdr:rowOff>
                  </from>
                  <to>
                    <xdr:col>2</xdr:col>
                    <xdr:colOff>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00FF"/>
  </sheetPr>
  <dimension ref="A1:J49"/>
  <sheetViews>
    <sheetView showGridLines="0" workbookViewId="0">
      <pane ySplit="1" topLeftCell="A2" activePane="bottomLeft" state="frozen"/>
      <selection pane="bottomLeft" activeCell="I23" sqref="I23"/>
    </sheetView>
  </sheetViews>
  <sheetFormatPr baseColWidth="10" defaultRowHeight="13" x14ac:dyDescent="0.3"/>
  <cols>
    <col min="1" max="1" width="21.26953125" customWidth="1"/>
    <col min="2" max="2" width="16.453125" customWidth="1"/>
    <col min="3" max="3" width="28.1796875" customWidth="1"/>
    <col min="4" max="4" width="23.81640625" customWidth="1"/>
    <col min="5" max="5" width="15.81640625" customWidth="1"/>
    <col min="6" max="6" width="18.1796875" customWidth="1"/>
    <col min="7" max="7" width="28.453125" customWidth="1"/>
    <col min="9" max="9" width="28.7265625" customWidth="1"/>
    <col min="10" max="10" width="28.453125" customWidth="1"/>
  </cols>
  <sheetData>
    <row r="1" spans="1:10" s="3" customFormat="1" x14ac:dyDescent="0.3">
      <c r="A1" s="5" t="s">
        <v>4</v>
      </c>
      <c r="B1" s="5" t="s">
        <v>77</v>
      </c>
      <c r="C1" s="5" t="s">
        <v>78</v>
      </c>
      <c r="D1" s="5" t="s">
        <v>7</v>
      </c>
      <c r="E1" s="5" t="s">
        <v>79</v>
      </c>
      <c r="F1" s="5" t="s">
        <v>80</v>
      </c>
      <c r="G1" s="5" t="s">
        <v>82</v>
      </c>
      <c r="I1" s="22" t="s">
        <v>91</v>
      </c>
      <c r="J1" s="23" t="s">
        <v>92</v>
      </c>
    </row>
    <row r="2" spans="1:10" ht="15.75" customHeight="1" x14ac:dyDescent="0.3">
      <c r="A2" s="6" t="s">
        <v>58</v>
      </c>
      <c r="B2" s="6">
        <v>30</v>
      </c>
      <c r="C2" s="6">
        <v>190</v>
      </c>
      <c r="D2" s="6">
        <f t="shared" ref="D2:D47" si="0">Reisekosten*Personen</f>
        <v>30</v>
      </c>
      <c r="E2" s="6">
        <f t="shared" ref="E2:E47" si="1">Personen*Anzahl_der_Tage*Tagessatz_Unterbringung</f>
        <v>2660</v>
      </c>
      <c r="F2" s="6">
        <f t="shared" ref="F2:F47" si="2">Hotelkosten+Reisekosten_Gesamt</f>
        <v>2690</v>
      </c>
      <c r="G2" s="7" t="s">
        <v>59</v>
      </c>
      <c r="I2" t="s">
        <v>93</v>
      </c>
      <c r="J2" t="s">
        <v>94</v>
      </c>
    </row>
    <row r="3" spans="1:10" ht="15.75" customHeight="1" x14ac:dyDescent="0.3">
      <c r="A3" s="6" t="s">
        <v>15</v>
      </c>
      <c r="B3" s="6">
        <v>380</v>
      </c>
      <c r="C3" s="6">
        <v>130</v>
      </c>
      <c r="D3" s="6">
        <f t="shared" si="0"/>
        <v>380</v>
      </c>
      <c r="E3" s="6">
        <f t="shared" si="1"/>
        <v>1820</v>
      </c>
      <c r="F3" s="6">
        <f t="shared" si="2"/>
        <v>2200</v>
      </c>
      <c r="G3" s="7" t="s">
        <v>16</v>
      </c>
      <c r="I3" t="s">
        <v>80</v>
      </c>
      <c r="J3" t="s">
        <v>95</v>
      </c>
    </row>
    <row r="4" spans="1:10" ht="15" customHeight="1" x14ac:dyDescent="0.3">
      <c r="A4" s="6" t="s">
        <v>41</v>
      </c>
      <c r="B4" s="6">
        <v>300</v>
      </c>
      <c r="C4" s="6">
        <v>205</v>
      </c>
      <c r="D4" s="6">
        <f t="shared" si="0"/>
        <v>300</v>
      </c>
      <c r="E4" s="6">
        <f t="shared" si="1"/>
        <v>2870</v>
      </c>
      <c r="F4" s="6">
        <f t="shared" si="2"/>
        <v>3170</v>
      </c>
      <c r="G4" s="7" t="s">
        <v>42</v>
      </c>
      <c r="I4" t="s">
        <v>82</v>
      </c>
      <c r="J4" t="s">
        <v>96</v>
      </c>
    </row>
    <row r="5" spans="1:10" ht="15" customHeight="1" x14ac:dyDescent="0.3">
      <c r="A5" s="6" t="s">
        <v>68</v>
      </c>
      <c r="B5" s="6">
        <v>253</v>
      </c>
      <c r="C5" s="6">
        <v>115</v>
      </c>
      <c r="D5" s="6">
        <f t="shared" si="0"/>
        <v>253</v>
      </c>
      <c r="E5" s="6">
        <f t="shared" si="1"/>
        <v>1610</v>
      </c>
      <c r="F5" s="6">
        <f t="shared" si="2"/>
        <v>1863</v>
      </c>
      <c r="G5" s="7" t="s">
        <v>65</v>
      </c>
      <c r="I5" t="s">
        <v>79</v>
      </c>
      <c r="J5" t="s">
        <v>97</v>
      </c>
    </row>
    <row r="6" spans="1:10" ht="15" customHeight="1" x14ac:dyDescent="0.3">
      <c r="A6" s="6" t="s">
        <v>39</v>
      </c>
      <c r="B6" s="6">
        <v>110</v>
      </c>
      <c r="C6" s="6">
        <v>210</v>
      </c>
      <c r="D6" s="6">
        <f t="shared" si="0"/>
        <v>110</v>
      </c>
      <c r="E6" s="6">
        <f t="shared" si="1"/>
        <v>2940</v>
      </c>
      <c r="F6" s="6">
        <f t="shared" si="2"/>
        <v>3050</v>
      </c>
      <c r="G6" s="7" t="s">
        <v>40</v>
      </c>
      <c r="I6" t="s">
        <v>0</v>
      </c>
      <c r="J6" t="s">
        <v>98</v>
      </c>
    </row>
    <row r="7" spans="1:10" ht="15" customHeight="1" x14ac:dyDescent="0.3">
      <c r="A7" s="6" t="s">
        <v>13</v>
      </c>
      <c r="B7" s="6">
        <v>190</v>
      </c>
      <c r="C7" s="6">
        <v>115</v>
      </c>
      <c r="D7" s="6">
        <f t="shared" si="0"/>
        <v>190</v>
      </c>
      <c r="E7" s="6">
        <f t="shared" si="1"/>
        <v>1610</v>
      </c>
      <c r="F7" s="6">
        <f t="shared" si="2"/>
        <v>1800</v>
      </c>
      <c r="G7" s="7" t="s">
        <v>14</v>
      </c>
      <c r="I7" t="s">
        <v>77</v>
      </c>
      <c r="J7" t="s">
        <v>99</v>
      </c>
    </row>
    <row r="8" spans="1:10" ht="15" customHeight="1" x14ac:dyDescent="0.3">
      <c r="A8" s="6" t="s">
        <v>27</v>
      </c>
      <c r="B8" s="6">
        <v>450</v>
      </c>
      <c r="C8" s="6">
        <v>280</v>
      </c>
      <c r="D8" s="6">
        <f t="shared" si="0"/>
        <v>450</v>
      </c>
      <c r="E8" s="6">
        <f t="shared" si="1"/>
        <v>3920</v>
      </c>
      <c r="F8" s="6">
        <f t="shared" si="2"/>
        <v>4370</v>
      </c>
      <c r="G8" s="7" t="s">
        <v>60</v>
      </c>
      <c r="I8" t="s">
        <v>100</v>
      </c>
      <c r="J8" t="s">
        <v>101</v>
      </c>
    </row>
    <row r="9" spans="1:10" ht="15" customHeight="1" x14ac:dyDescent="0.3">
      <c r="A9" s="6" t="s">
        <v>27</v>
      </c>
      <c r="B9" s="6">
        <v>450</v>
      </c>
      <c r="C9" s="6">
        <v>208</v>
      </c>
      <c r="D9" s="6">
        <f t="shared" si="0"/>
        <v>450</v>
      </c>
      <c r="E9" s="6">
        <f t="shared" si="1"/>
        <v>2912</v>
      </c>
      <c r="F9" s="6">
        <f t="shared" si="2"/>
        <v>3362</v>
      </c>
      <c r="G9" s="7" t="s">
        <v>47</v>
      </c>
      <c r="I9" t="s">
        <v>102</v>
      </c>
      <c r="J9" t="s">
        <v>103</v>
      </c>
    </row>
    <row r="10" spans="1:10" ht="15" customHeight="1" x14ac:dyDescent="0.3">
      <c r="A10" s="6" t="s">
        <v>27</v>
      </c>
      <c r="B10" s="6">
        <v>450</v>
      </c>
      <c r="C10" s="6">
        <v>155</v>
      </c>
      <c r="D10" s="6">
        <f t="shared" si="0"/>
        <v>450</v>
      </c>
      <c r="E10" s="6">
        <f t="shared" si="1"/>
        <v>2170</v>
      </c>
      <c r="F10" s="6">
        <f t="shared" si="2"/>
        <v>2620</v>
      </c>
      <c r="G10" s="7" t="s">
        <v>28</v>
      </c>
      <c r="I10" t="s">
        <v>4</v>
      </c>
      <c r="J10" t="s">
        <v>104</v>
      </c>
    </row>
    <row r="11" spans="1:10" ht="15" customHeight="1" x14ac:dyDescent="0.3">
      <c r="A11" s="6" t="s">
        <v>73</v>
      </c>
      <c r="B11" s="6">
        <v>108</v>
      </c>
      <c r="C11" s="6">
        <v>132</v>
      </c>
      <c r="D11" s="6">
        <f t="shared" si="0"/>
        <v>108</v>
      </c>
      <c r="E11" s="6">
        <f t="shared" si="1"/>
        <v>1848</v>
      </c>
      <c r="F11" s="6">
        <f t="shared" si="2"/>
        <v>1956</v>
      </c>
      <c r="G11" s="7" t="s">
        <v>74</v>
      </c>
    </row>
    <row r="12" spans="1:10" ht="15" customHeight="1" x14ac:dyDescent="0.3">
      <c r="A12" s="6" t="s">
        <v>43</v>
      </c>
      <c r="B12" s="6">
        <v>260</v>
      </c>
      <c r="C12" s="6">
        <v>197</v>
      </c>
      <c r="D12" s="6">
        <f t="shared" si="0"/>
        <v>260</v>
      </c>
      <c r="E12" s="6">
        <f t="shared" si="1"/>
        <v>2758</v>
      </c>
      <c r="F12" s="6">
        <f t="shared" si="2"/>
        <v>3018</v>
      </c>
      <c r="G12" s="7" t="s">
        <v>44</v>
      </c>
    </row>
    <row r="13" spans="1:10" ht="15" customHeight="1" x14ac:dyDescent="0.3">
      <c r="A13" s="6" t="s">
        <v>45</v>
      </c>
      <c r="B13" s="6">
        <v>260</v>
      </c>
      <c r="C13" s="6">
        <v>185</v>
      </c>
      <c r="D13" s="6">
        <f t="shared" si="0"/>
        <v>260</v>
      </c>
      <c r="E13" s="6">
        <f t="shared" si="1"/>
        <v>2590</v>
      </c>
      <c r="F13" s="6">
        <f t="shared" si="2"/>
        <v>2850</v>
      </c>
      <c r="G13" s="7" t="s">
        <v>46</v>
      </c>
    </row>
    <row r="14" spans="1:10" ht="15" customHeight="1" x14ac:dyDescent="0.3">
      <c r="A14" s="6" t="s">
        <v>19</v>
      </c>
      <c r="B14" s="6">
        <v>60</v>
      </c>
      <c r="C14" s="6">
        <v>160</v>
      </c>
      <c r="D14" s="6">
        <f t="shared" si="0"/>
        <v>60</v>
      </c>
      <c r="E14" s="6">
        <f t="shared" si="1"/>
        <v>2240</v>
      </c>
      <c r="F14" s="6">
        <f t="shared" si="2"/>
        <v>2300</v>
      </c>
      <c r="G14" s="7" t="s">
        <v>20</v>
      </c>
    </row>
    <row r="15" spans="1:10" ht="15" customHeight="1" x14ac:dyDescent="0.3">
      <c r="A15" s="6" t="s">
        <v>75</v>
      </c>
      <c r="B15" s="6">
        <v>100</v>
      </c>
      <c r="C15" s="6">
        <v>158</v>
      </c>
      <c r="D15" s="6">
        <f t="shared" si="0"/>
        <v>100</v>
      </c>
      <c r="E15" s="6">
        <f t="shared" si="1"/>
        <v>2212</v>
      </c>
      <c r="F15" s="6">
        <f t="shared" si="2"/>
        <v>2312</v>
      </c>
      <c r="G15" s="7" t="s">
        <v>76</v>
      </c>
    </row>
    <row r="16" spans="1:10" ht="15" customHeight="1" x14ac:dyDescent="0.3">
      <c r="A16" s="6" t="s">
        <v>30</v>
      </c>
      <c r="B16" s="6">
        <v>150</v>
      </c>
      <c r="C16" s="6">
        <v>116.35714278571429</v>
      </c>
      <c r="D16" s="6">
        <f t="shared" si="0"/>
        <v>150</v>
      </c>
      <c r="E16" s="6">
        <f t="shared" si="1"/>
        <v>1628.9999990000001</v>
      </c>
      <c r="F16" s="6">
        <f t="shared" si="2"/>
        <v>1778.9999990000001</v>
      </c>
      <c r="G16" s="7" t="s">
        <v>69</v>
      </c>
    </row>
    <row r="17" spans="1:7" ht="15" customHeight="1" x14ac:dyDescent="0.3">
      <c r="A17" s="6" t="s">
        <v>30</v>
      </c>
      <c r="B17" s="6">
        <v>150</v>
      </c>
      <c r="C17" s="6">
        <v>195</v>
      </c>
      <c r="D17" s="6">
        <f t="shared" si="0"/>
        <v>150</v>
      </c>
      <c r="E17" s="6">
        <f t="shared" si="1"/>
        <v>2730</v>
      </c>
      <c r="F17" s="6">
        <f t="shared" si="2"/>
        <v>2880</v>
      </c>
      <c r="G17" s="7" t="s">
        <v>31</v>
      </c>
    </row>
    <row r="18" spans="1:7" ht="15" customHeight="1" x14ac:dyDescent="0.3">
      <c r="A18" s="6" t="s">
        <v>30</v>
      </c>
      <c r="B18" s="6">
        <v>150</v>
      </c>
      <c r="C18" s="6">
        <v>165</v>
      </c>
      <c r="D18" s="6">
        <f t="shared" si="0"/>
        <v>150</v>
      </c>
      <c r="E18" s="6">
        <f t="shared" si="1"/>
        <v>2310</v>
      </c>
      <c r="F18" s="6">
        <f t="shared" si="2"/>
        <v>2460</v>
      </c>
      <c r="G18" s="7" t="s">
        <v>81</v>
      </c>
    </row>
    <row r="19" spans="1:7" ht="15" customHeight="1" x14ac:dyDescent="0.3">
      <c r="A19" s="6" t="s">
        <v>32</v>
      </c>
      <c r="B19" s="6">
        <v>300</v>
      </c>
      <c r="C19" s="6">
        <v>265</v>
      </c>
      <c r="D19" s="6">
        <f t="shared" si="0"/>
        <v>300</v>
      </c>
      <c r="E19" s="6">
        <f t="shared" si="1"/>
        <v>3710</v>
      </c>
      <c r="F19" s="6">
        <f t="shared" si="2"/>
        <v>4010</v>
      </c>
      <c r="G19" s="7" t="s">
        <v>42</v>
      </c>
    </row>
    <row r="20" spans="1:7" ht="15" customHeight="1" x14ac:dyDescent="0.3">
      <c r="A20" s="6" t="s">
        <v>32</v>
      </c>
      <c r="B20" s="6">
        <v>300</v>
      </c>
      <c r="C20" s="6">
        <v>160</v>
      </c>
      <c r="D20" s="6">
        <f t="shared" si="0"/>
        <v>300</v>
      </c>
      <c r="E20" s="6">
        <f t="shared" si="1"/>
        <v>2240</v>
      </c>
      <c r="F20" s="6">
        <f t="shared" si="2"/>
        <v>2540</v>
      </c>
      <c r="G20" s="7" t="s">
        <v>33</v>
      </c>
    </row>
    <row r="21" spans="1:7" ht="15" customHeight="1" x14ac:dyDescent="0.3">
      <c r="A21" s="6" t="s">
        <v>66</v>
      </c>
      <c r="B21" s="6">
        <v>152</v>
      </c>
      <c r="C21" s="6">
        <v>115</v>
      </c>
      <c r="D21" s="6">
        <f t="shared" si="0"/>
        <v>152</v>
      </c>
      <c r="E21" s="6">
        <f t="shared" si="1"/>
        <v>1610</v>
      </c>
      <c r="F21" s="6">
        <f t="shared" si="2"/>
        <v>1762</v>
      </c>
      <c r="G21" s="7" t="s">
        <v>67</v>
      </c>
    </row>
    <row r="22" spans="1:7" ht="15" customHeight="1" x14ac:dyDescent="0.3">
      <c r="A22" s="6" t="s">
        <v>54</v>
      </c>
      <c r="B22" s="6">
        <v>40</v>
      </c>
      <c r="C22" s="6">
        <v>265</v>
      </c>
      <c r="D22" s="6">
        <f t="shared" si="0"/>
        <v>40</v>
      </c>
      <c r="E22" s="6">
        <f t="shared" si="1"/>
        <v>3710</v>
      </c>
      <c r="F22" s="6">
        <f t="shared" si="2"/>
        <v>3750</v>
      </c>
      <c r="G22" s="7" t="s">
        <v>55</v>
      </c>
    </row>
    <row r="23" spans="1:7" ht="15" customHeight="1" x14ac:dyDescent="0.3">
      <c r="A23" s="6" t="s">
        <v>17</v>
      </c>
      <c r="B23" s="6">
        <v>200</v>
      </c>
      <c r="C23" s="6">
        <v>124</v>
      </c>
      <c r="D23" s="6">
        <f t="shared" si="0"/>
        <v>200</v>
      </c>
      <c r="E23" s="6">
        <f t="shared" si="1"/>
        <v>1736</v>
      </c>
      <c r="F23" s="6">
        <f t="shared" si="2"/>
        <v>1936</v>
      </c>
      <c r="G23" s="7" t="s">
        <v>18</v>
      </c>
    </row>
    <row r="24" spans="1:7" ht="15" customHeight="1" x14ac:dyDescent="0.3">
      <c r="A24" s="6" t="s">
        <v>61</v>
      </c>
      <c r="B24" s="6">
        <v>150</v>
      </c>
      <c r="C24" s="6">
        <v>265</v>
      </c>
      <c r="D24" s="6">
        <f t="shared" si="0"/>
        <v>150</v>
      </c>
      <c r="E24" s="6">
        <f t="shared" si="1"/>
        <v>3710</v>
      </c>
      <c r="F24" s="6">
        <f t="shared" si="2"/>
        <v>3860</v>
      </c>
      <c r="G24" s="7" t="s">
        <v>62</v>
      </c>
    </row>
    <row r="25" spans="1:7" ht="15" customHeight="1" x14ac:dyDescent="0.3">
      <c r="A25" s="6" t="s">
        <v>34</v>
      </c>
      <c r="B25" s="6">
        <v>250</v>
      </c>
      <c r="C25" s="6">
        <v>210</v>
      </c>
      <c r="D25" s="6">
        <f t="shared" si="0"/>
        <v>250</v>
      </c>
      <c r="E25" s="6">
        <f t="shared" si="1"/>
        <v>2940</v>
      </c>
      <c r="F25" s="6">
        <f t="shared" si="2"/>
        <v>3190</v>
      </c>
      <c r="G25" s="7" t="s">
        <v>84</v>
      </c>
    </row>
    <row r="26" spans="1:7" ht="15" customHeight="1" x14ac:dyDescent="0.3">
      <c r="A26" s="6" t="s">
        <v>34</v>
      </c>
      <c r="B26" s="6">
        <v>250</v>
      </c>
      <c r="C26" s="6">
        <v>144</v>
      </c>
      <c r="D26" s="6">
        <f t="shared" si="0"/>
        <v>250</v>
      </c>
      <c r="E26" s="6">
        <f t="shared" si="1"/>
        <v>2016</v>
      </c>
      <c r="F26" s="6">
        <f t="shared" si="2"/>
        <v>2266</v>
      </c>
      <c r="G26" s="7" t="s">
        <v>64</v>
      </c>
    </row>
    <row r="27" spans="1:7" ht="15" customHeight="1" x14ac:dyDescent="0.3">
      <c r="A27" s="6" t="s">
        <v>34</v>
      </c>
      <c r="B27" s="6">
        <v>250</v>
      </c>
      <c r="C27" s="6">
        <v>164</v>
      </c>
      <c r="D27" s="6">
        <f t="shared" si="0"/>
        <v>250</v>
      </c>
      <c r="E27" s="6">
        <f t="shared" si="1"/>
        <v>2296</v>
      </c>
      <c r="F27" s="6">
        <f t="shared" si="2"/>
        <v>2546</v>
      </c>
      <c r="G27" s="7" t="s">
        <v>63</v>
      </c>
    </row>
    <row r="28" spans="1:7" ht="15" customHeight="1" x14ac:dyDescent="0.3">
      <c r="A28" s="6" t="s">
        <v>34</v>
      </c>
      <c r="B28" s="6">
        <v>250</v>
      </c>
      <c r="C28" s="6">
        <v>149</v>
      </c>
      <c r="D28" s="6">
        <f t="shared" si="0"/>
        <v>250</v>
      </c>
      <c r="E28" s="6">
        <f t="shared" si="1"/>
        <v>2086</v>
      </c>
      <c r="F28" s="6">
        <f t="shared" si="2"/>
        <v>2336</v>
      </c>
      <c r="G28" s="7" t="s">
        <v>51</v>
      </c>
    </row>
    <row r="29" spans="1:7" ht="15" customHeight="1" x14ac:dyDescent="0.3">
      <c r="A29" s="6" t="s">
        <v>34</v>
      </c>
      <c r="B29" s="6">
        <v>250</v>
      </c>
      <c r="C29" s="6">
        <v>112</v>
      </c>
      <c r="D29" s="6">
        <f t="shared" si="0"/>
        <v>250</v>
      </c>
      <c r="E29" s="6">
        <f t="shared" si="1"/>
        <v>1568</v>
      </c>
      <c r="F29" s="6">
        <f t="shared" si="2"/>
        <v>1818</v>
      </c>
      <c r="G29" s="7" t="s">
        <v>65</v>
      </c>
    </row>
    <row r="30" spans="1:7" ht="15" customHeight="1" x14ac:dyDescent="0.3">
      <c r="A30" s="6" t="s">
        <v>34</v>
      </c>
      <c r="B30" s="6">
        <v>250</v>
      </c>
      <c r="C30" s="6">
        <v>145</v>
      </c>
      <c r="D30" s="6">
        <f t="shared" si="0"/>
        <v>250</v>
      </c>
      <c r="E30" s="6">
        <f t="shared" si="1"/>
        <v>2030</v>
      </c>
      <c r="F30" s="6">
        <f t="shared" si="2"/>
        <v>2280</v>
      </c>
      <c r="G30" s="7" t="s">
        <v>71</v>
      </c>
    </row>
    <row r="31" spans="1:7" ht="15" customHeight="1" x14ac:dyDescent="0.3">
      <c r="A31" s="6" t="s">
        <v>34</v>
      </c>
      <c r="B31" s="6">
        <v>250</v>
      </c>
      <c r="C31" s="6">
        <v>99</v>
      </c>
      <c r="D31" s="6">
        <f t="shared" si="0"/>
        <v>250</v>
      </c>
      <c r="E31" s="6">
        <f t="shared" si="1"/>
        <v>1386</v>
      </c>
      <c r="F31" s="6">
        <f t="shared" si="2"/>
        <v>1636</v>
      </c>
      <c r="G31" s="7" t="s">
        <v>70</v>
      </c>
    </row>
    <row r="32" spans="1:7" ht="15" customHeight="1" x14ac:dyDescent="0.3">
      <c r="A32" s="6" t="s">
        <v>8</v>
      </c>
      <c r="B32" s="6">
        <v>160</v>
      </c>
      <c r="C32" s="6">
        <v>105</v>
      </c>
      <c r="D32" s="6">
        <f t="shared" si="0"/>
        <v>160</v>
      </c>
      <c r="E32" s="6">
        <f t="shared" si="1"/>
        <v>1470</v>
      </c>
      <c r="F32" s="6">
        <f t="shared" si="2"/>
        <v>1630</v>
      </c>
      <c r="G32" s="7" t="s">
        <v>9</v>
      </c>
    </row>
    <row r="33" spans="1:7" ht="15" customHeight="1" x14ac:dyDescent="0.3">
      <c r="A33" s="6" t="s">
        <v>8</v>
      </c>
      <c r="B33" s="6">
        <v>160</v>
      </c>
      <c r="C33" s="6">
        <v>110</v>
      </c>
      <c r="D33" s="6">
        <f t="shared" si="0"/>
        <v>160</v>
      </c>
      <c r="E33" s="6">
        <f t="shared" si="1"/>
        <v>1540</v>
      </c>
      <c r="F33" s="6">
        <f t="shared" si="2"/>
        <v>1700</v>
      </c>
      <c r="G33" s="7" t="s">
        <v>12</v>
      </c>
    </row>
    <row r="34" spans="1:7" ht="15" customHeight="1" x14ac:dyDescent="0.3">
      <c r="A34" s="6" t="s">
        <v>23</v>
      </c>
      <c r="B34" s="6">
        <v>140</v>
      </c>
      <c r="C34" s="6">
        <v>108</v>
      </c>
      <c r="D34" s="6">
        <f t="shared" si="0"/>
        <v>140</v>
      </c>
      <c r="E34" s="6">
        <f t="shared" si="1"/>
        <v>1512</v>
      </c>
      <c r="F34" s="6">
        <f t="shared" si="2"/>
        <v>1652</v>
      </c>
      <c r="G34" s="7" t="s">
        <v>24</v>
      </c>
    </row>
    <row r="35" spans="1:7" ht="15" customHeight="1" x14ac:dyDescent="0.3">
      <c r="A35" s="6" t="s">
        <v>23</v>
      </c>
      <c r="B35" s="6">
        <v>140</v>
      </c>
      <c r="C35" s="6">
        <v>156</v>
      </c>
      <c r="D35" s="6">
        <f t="shared" si="0"/>
        <v>140</v>
      </c>
      <c r="E35" s="6">
        <f t="shared" si="1"/>
        <v>2184</v>
      </c>
      <c r="F35" s="6">
        <f t="shared" si="2"/>
        <v>2324</v>
      </c>
      <c r="G35" s="7" t="s">
        <v>36</v>
      </c>
    </row>
    <row r="36" spans="1:7" ht="15" customHeight="1" x14ac:dyDescent="0.3">
      <c r="A36" s="6" t="s">
        <v>25</v>
      </c>
      <c r="B36" s="6">
        <v>60</v>
      </c>
      <c r="C36" s="6">
        <v>140</v>
      </c>
      <c r="D36" s="6">
        <f t="shared" si="0"/>
        <v>60</v>
      </c>
      <c r="E36" s="6">
        <f t="shared" si="1"/>
        <v>1960</v>
      </c>
      <c r="F36" s="6">
        <f t="shared" si="2"/>
        <v>2020</v>
      </c>
      <c r="G36" s="7" t="s">
        <v>48</v>
      </c>
    </row>
    <row r="37" spans="1:7" ht="15" customHeight="1" x14ac:dyDescent="0.3">
      <c r="A37" s="6" t="s">
        <v>25</v>
      </c>
      <c r="B37" s="6">
        <v>60</v>
      </c>
      <c r="C37" s="6">
        <v>198</v>
      </c>
      <c r="D37" s="6">
        <f t="shared" si="0"/>
        <v>60</v>
      </c>
      <c r="E37" s="6">
        <f t="shared" si="1"/>
        <v>2772</v>
      </c>
      <c r="F37" s="6">
        <f t="shared" si="2"/>
        <v>2832</v>
      </c>
      <c r="G37" s="7" t="s">
        <v>29</v>
      </c>
    </row>
    <row r="38" spans="1:7" ht="15" customHeight="1" x14ac:dyDescent="0.3">
      <c r="A38" s="6" t="s">
        <v>25</v>
      </c>
      <c r="B38" s="6">
        <v>60</v>
      </c>
      <c r="C38" s="6">
        <v>204</v>
      </c>
      <c r="D38" s="6">
        <f t="shared" si="0"/>
        <v>60</v>
      </c>
      <c r="E38" s="6">
        <f t="shared" si="1"/>
        <v>2856</v>
      </c>
      <c r="F38" s="6">
        <f t="shared" si="2"/>
        <v>2916</v>
      </c>
      <c r="G38" s="7" t="s">
        <v>35</v>
      </c>
    </row>
    <row r="39" spans="1:7" ht="15" customHeight="1" x14ac:dyDescent="0.3">
      <c r="A39" s="6" t="s">
        <v>25</v>
      </c>
      <c r="B39" s="6">
        <v>60</v>
      </c>
      <c r="C39" s="6">
        <v>188</v>
      </c>
      <c r="D39" s="6">
        <f t="shared" si="0"/>
        <v>60</v>
      </c>
      <c r="E39" s="6">
        <f t="shared" si="1"/>
        <v>2632</v>
      </c>
      <c r="F39" s="6">
        <f t="shared" si="2"/>
        <v>2692</v>
      </c>
      <c r="G39" s="7" t="s">
        <v>26</v>
      </c>
    </row>
    <row r="40" spans="1:7" ht="15" customHeight="1" x14ac:dyDescent="0.3">
      <c r="A40" s="6" t="s">
        <v>25</v>
      </c>
      <c r="B40" s="6">
        <v>60</v>
      </c>
      <c r="C40" s="6">
        <v>164</v>
      </c>
      <c r="D40" s="6">
        <f t="shared" si="0"/>
        <v>60</v>
      </c>
      <c r="E40" s="6">
        <f t="shared" si="1"/>
        <v>2296</v>
      </c>
      <c r="F40" s="6">
        <f t="shared" si="2"/>
        <v>2356</v>
      </c>
      <c r="G40" s="7" t="s">
        <v>72</v>
      </c>
    </row>
    <row r="41" spans="1:7" ht="15" customHeight="1" x14ac:dyDescent="0.3">
      <c r="A41" s="6" t="s">
        <v>10</v>
      </c>
      <c r="B41" s="6">
        <v>300</v>
      </c>
      <c r="C41" s="6">
        <v>115</v>
      </c>
      <c r="D41" s="6">
        <f t="shared" si="0"/>
        <v>300</v>
      </c>
      <c r="E41" s="6">
        <f t="shared" si="1"/>
        <v>1610</v>
      </c>
      <c r="F41" s="6">
        <f t="shared" si="2"/>
        <v>1910</v>
      </c>
      <c r="G41" s="7" t="s">
        <v>11</v>
      </c>
    </row>
    <row r="42" spans="1:7" ht="15" customHeight="1" x14ac:dyDescent="0.3">
      <c r="A42" s="6" t="s">
        <v>49</v>
      </c>
      <c r="B42" s="6">
        <v>260</v>
      </c>
      <c r="C42" s="6">
        <v>210</v>
      </c>
      <c r="D42" s="6">
        <f t="shared" si="0"/>
        <v>260</v>
      </c>
      <c r="E42" s="6">
        <f t="shared" si="1"/>
        <v>2940</v>
      </c>
      <c r="F42" s="6">
        <f t="shared" si="2"/>
        <v>3200</v>
      </c>
      <c r="G42" s="7" t="s">
        <v>50</v>
      </c>
    </row>
    <row r="43" spans="1:7" ht="15" customHeight="1" x14ac:dyDescent="0.3">
      <c r="A43" s="9" t="s">
        <v>21</v>
      </c>
      <c r="B43" s="9">
        <v>50</v>
      </c>
      <c r="C43" s="9">
        <v>163</v>
      </c>
      <c r="D43" s="9">
        <f t="shared" si="0"/>
        <v>50</v>
      </c>
      <c r="E43" s="9">
        <f t="shared" si="1"/>
        <v>2282</v>
      </c>
      <c r="F43" s="9">
        <f t="shared" si="2"/>
        <v>2332</v>
      </c>
      <c r="G43" s="10" t="s">
        <v>22</v>
      </c>
    </row>
    <row r="44" spans="1:7" x14ac:dyDescent="0.3">
      <c r="A44" s="9" t="s">
        <v>56</v>
      </c>
      <c r="B44" s="9">
        <v>400</v>
      </c>
      <c r="C44" s="9">
        <v>157</v>
      </c>
      <c r="D44" s="9">
        <f t="shared" si="0"/>
        <v>400</v>
      </c>
      <c r="E44" s="9">
        <f t="shared" si="1"/>
        <v>2198</v>
      </c>
      <c r="F44" s="9">
        <f t="shared" si="2"/>
        <v>2598</v>
      </c>
      <c r="G44" s="10" t="s">
        <v>57</v>
      </c>
    </row>
    <row r="45" spans="1:7" x14ac:dyDescent="0.3">
      <c r="A45" s="9" t="s">
        <v>37</v>
      </c>
      <c r="B45" s="9">
        <v>150</v>
      </c>
      <c r="C45" s="9">
        <v>201</v>
      </c>
      <c r="D45" s="9">
        <f t="shared" si="0"/>
        <v>150</v>
      </c>
      <c r="E45" s="9">
        <f t="shared" si="1"/>
        <v>2814</v>
      </c>
      <c r="F45" s="9">
        <f t="shared" si="2"/>
        <v>2964</v>
      </c>
      <c r="G45" s="10" t="s">
        <v>9</v>
      </c>
    </row>
    <row r="46" spans="1:7" x14ac:dyDescent="0.3">
      <c r="A46" s="9" t="s">
        <v>37</v>
      </c>
      <c r="B46" s="9">
        <v>150</v>
      </c>
      <c r="C46" s="9">
        <v>275</v>
      </c>
      <c r="D46" s="9">
        <f t="shared" si="0"/>
        <v>150</v>
      </c>
      <c r="E46" s="9">
        <f t="shared" si="1"/>
        <v>3850</v>
      </c>
      <c r="F46" s="9">
        <f t="shared" si="2"/>
        <v>4000</v>
      </c>
      <c r="G46" s="10" t="s">
        <v>38</v>
      </c>
    </row>
    <row r="47" spans="1:7" x14ac:dyDescent="0.3">
      <c r="A47" s="9" t="s">
        <v>52</v>
      </c>
      <c r="B47" s="9">
        <v>434</v>
      </c>
      <c r="C47" s="9">
        <f>190*1.22</f>
        <v>231.79999999999998</v>
      </c>
      <c r="D47" s="9">
        <f t="shared" si="0"/>
        <v>434</v>
      </c>
      <c r="E47" s="9">
        <f t="shared" si="1"/>
        <v>3245.2</v>
      </c>
      <c r="F47" s="9">
        <f t="shared" si="2"/>
        <v>3679.2</v>
      </c>
      <c r="G47" s="10" t="s">
        <v>53</v>
      </c>
    </row>
    <row r="48" spans="1:7" x14ac:dyDescent="0.3">
      <c r="A48" s="9" t="s">
        <v>34</v>
      </c>
      <c r="B48" s="9">
        <v>250</v>
      </c>
      <c r="C48" s="9">
        <v>195</v>
      </c>
      <c r="D48" s="9">
        <f>Reisekosten*Personen</f>
        <v>250</v>
      </c>
      <c r="E48" s="9">
        <f>Personen*Anzahl_der_Tage*Tagessatz_Unterbringung</f>
        <v>2730</v>
      </c>
      <c r="F48" s="9">
        <f>Hotelkosten+Reisekosten_Gesamt</f>
        <v>2980</v>
      </c>
      <c r="G48" s="10" t="s">
        <v>83</v>
      </c>
    </row>
    <row r="49" spans="1:7" x14ac:dyDescent="0.3">
      <c r="A49" s="9" t="s">
        <v>85</v>
      </c>
      <c r="B49" s="9">
        <v>370</v>
      </c>
      <c r="C49" s="9">
        <v>92</v>
      </c>
      <c r="D49" s="9">
        <f>Reisekosten*Personen</f>
        <v>370</v>
      </c>
      <c r="E49" s="9">
        <f>Personen*Anzahl_der_Tage*Tagessatz_Unterbringung</f>
        <v>1288</v>
      </c>
      <c r="F49" s="9">
        <f>Hotelkosten+Reisekosten_Gesamt</f>
        <v>1658</v>
      </c>
      <c r="G49" s="10" t="s">
        <v>86</v>
      </c>
    </row>
  </sheetData>
  <sortState xmlns:xlrd2="http://schemas.microsoft.com/office/spreadsheetml/2017/richdata2" ref="A2:G41">
    <sortCondition ref="A6"/>
  </sortState>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&amp;F</oddHeader>
    <oddFooter>Seite &amp;P</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471B-681D-4546-828C-6D48F7849514}">
  <dimension ref="A1:I16"/>
  <sheetViews>
    <sheetView showGridLines="0" showRowColHeaders="0" workbookViewId="0">
      <selection activeCell="G40" sqref="G40"/>
    </sheetView>
  </sheetViews>
  <sheetFormatPr baseColWidth="10" defaultRowHeight="12.5" x14ac:dyDescent="0.25"/>
  <cols>
    <col min="1" max="1" width="4.7265625" style="12" customWidth="1"/>
    <col min="2" max="6" width="11.453125" style="12"/>
    <col min="7" max="7" width="16" style="12" customWidth="1"/>
    <col min="8" max="256" width="11.453125" style="12"/>
    <col min="257" max="257" width="4.7265625" style="12" customWidth="1"/>
    <col min="258" max="262" width="11.453125" style="12"/>
    <col min="263" max="263" width="16" style="12" customWidth="1"/>
    <col min="264" max="512" width="11.453125" style="12"/>
    <col min="513" max="513" width="4.7265625" style="12" customWidth="1"/>
    <col min="514" max="518" width="11.453125" style="12"/>
    <col min="519" max="519" width="16" style="12" customWidth="1"/>
    <col min="520" max="768" width="11.453125" style="12"/>
    <col min="769" max="769" width="4.7265625" style="12" customWidth="1"/>
    <col min="770" max="774" width="11.453125" style="12"/>
    <col min="775" max="775" width="16" style="12" customWidth="1"/>
    <col min="776" max="1024" width="11.453125" style="12"/>
    <col min="1025" max="1025" width="4.7265625" style="12" customWidth="1"/>
    <col min="1026" max="1030" width="11.453125" style="12"/>
    <col min="1031" max="1031" width="16" style="12" customWidth="1"/>
    <col min="1032" max="1280" width="11.453125" style="12"/>
    <col min="1281" max="1281" width="4.7265625" style="12" customWidth="1"/>
    <col min="1282" max="1286" width="11.453125" style="12"/>
    <col min="1287" max="1287" width="16" style="12" customWidth="1"/>
    <col min="1288" max="1536" width="11.453125" style="12"/>
    <col min="1537" max="1537" width="4.7265625" style="12" customWidth="1"/>
    <col min="1538" max="1542" width="11.453125" style="12"/>
    <col min="1543" max="1543" width="16" style="12" customWidth="1"/>
    <col min="1544" max="1792" width="11.453125" style="12"/>
    <col min="1793" max="1793" width="4.7265625" style="12" customWidth="1"/>
    <col min="1794" max="1798" width="11.453125" style="12"/>
    <col min="1799" max="1799" width="16" style="12" customWidth="1"/>
    <col min="1800" max="2048" width="11.453125" style="12"/>
    <col min="2049" max="2049" width="4.7265625" style="12" customWidth="1"/>
    <col min="2050" max="2054" width="11.453125" style="12"/>
    <col min="2055" max="2055" width="16" style="12" customWidth="1"/>
    <col min="2056" max="2304" width="11.453125" style="12"/>
    <col min="2305" max="2305" width="4.7265625" style="12" customWidth="1"/>
    <col min="2306" max="2310" width="11.453125" style="12"/>
    <col min="2311" max="2311" width="16" style="12" customWidth="1"/>
    <col min="2312" max="2560" width="11.453125" style="12"/>
    <col min="2561" max="2561" width="4.7265625" style="12" customWidth="1"/>
    <col min="2562" max="2566" width="11.453125" style="12"/>
    <col min="2567" max="2567" width="16" style="12" customWidth="1"/>
    <col min="2568" max="2816" width="11.453125" style="12"/>
    <col min="2817" max="2817" width="4.7265625" style="12" customWidth="1"/>
    <col min="2818" max="2822" width="11.453125" style="12"/>
    <col min="2823" max="2823" width="16" style="12" customWidth="1"/>
    <col min="2824" max="3072" width="11.453125" style="12"/>
    <col min="3073" max="3073" width="4.7265625" style="12" customWidth="1"/>
    <col min="3074" max="3078" width="11.453125" style="12"/>
    <col min="3079" max="3079" width="16" style="12" customWidth="1"/>
    <col min="3080" max="3328" width="11.453125" style="12"/>
    <col min="3329" max="3329" width="4.7265625" style="12" customWidth="1"/>
    <col min="3330" max="3334" width="11.453125" style="12"/>
    <col min="3335" max="3335" width="16" style="12" customWidth="1"/>
    <col min="3336" max="3584" width="11.453125" style="12"/>
    <col min="3585" max="3585" width="4.7265625" style="12" customWidth="1"/>
    <col min="3586" max="3590" width="11.453125" style="12"/>
    <col min="3591" max="3591" width="16" style="12" customWidth="1"/>
    <col min="3592" max="3840" width="11.453125" style="12"/>
    <col min="3841" max="3841" width="4.7265625" style="12" customWidth="1"/>
    <col min="3842" max="3846" width="11.453125" style="12"/>
    <col min="3847" max="3847" width="16" style="12" customWidth="1"/>
    <col min="3848" max="4096" width="11.453125" style="12"/>
    <col min="4097" max="4097" width="4.7265625" style="12" customWidth="1"/>
    <col min="4098" max="4102" width="11.453125" style="12"/>
    <col min="4103" max="4103" width="16" style="12" customWidth="1"/>
    <col min="4104" max="4352" width="11.453125" style="12"/>
    <col min="4353" max="4353" width="4.7265625" style="12" customWidth="1"/>
    <col min="4354" max="4358" width="11.453125" style="12"/>
    <col min="4359" max="4359" width="16" style="12" customWidth="1"/>
    <col min="4360" max="4608" width="11.453125" style="12"/>
    <col min="4609" max="4609" width="4.7265625" style="12" customWidth="1"/>
    <col min="4610" max="4614" width="11.453125" style="12"/>
    <col min="4615" max="4615" width="16" style="12" customWidth="1"/>
    <col min="4616" max="4864" width="11.453125" style="12"/>
    <col min="4865" max="4865" width="4.7265625" style="12" customWidth="1"/>
    <col min="4866" max="4870" width="11.453125" style="12"/>
    <col min="4871" max="4871" width="16" style="12" customWidth="1"/>
    <col min="4872" max="5120" width="11.453125" style="12"/>
    <col min="5121" max="5121" width="4.7265625" style="12" customWidth="1"/>
    <col min="5122" max="5126" width="11.453125" style="12"/>
    <col min="5127" max="5127" width="16" style="12" customWidth="1"/>
    <col min="5128" max="5376" width="11.453125" style="12"/>
    <col min="5377" max="5377" width="4.7265625" style="12" customWidth="1"/>
    <col min="5378" max="5382" width="11.453125" style="12"/>
    <col min="5383" max="5383" width="16" style="12" customWidth="1"/>
    <col min="5384" max="5632" width="11.453125" style="12"/>
    <col min="5633" max="5633" width="4.7265625" style="12" customWidth="1"/>
    <col min="5634" max="5638" width="11.453125" style="12"/>
    <col min="5639" max="5639" width="16" style="12" customWidth="1"/>
    <col min="5640" max="5888" width="11.453125" style="12"/>
    <col min="5889" max="5889" width="4.7265625" style="12" customWidth="1"/>
    <col min="5890" max="5894" width="11.453125" style="12"/>
    <col min="5895" max="5895" width="16" style="12" customWidth="1"/>
    <col min="5896" max="6144" width="11.453125" style="12"/>
    <col min="6145" max="6145" width="4.7265625" style="12" customWidth="1"/>
    <col min="6146" max="6150" width="11.453125" style="12"/>
    <col min="6151" max="6151" width="16" style="12" customWidth="1"/>
    <col min="6152" max="6400" width="11.453125" style="12"/>
    <col min="6401" max="6401" width="4.7265625" style="12" customWidth="1"/>
    <col min="6402" max="6406" width="11.453125" style="12"/>
    <col min="6407" max="6407" width="16" style="12" customWidth="1"/>
    <col min="6408" max="6656" width="11.453125" style="12"/>
    <col min="6657" max="6657" width="4.7265625" style="12" customWidth="1"/>
    <col min="6658" max="6662" width="11.453125" style="12"/>
    <col min="6663" max="6663" width="16" style="12" customWidth="1"/>
    <col min="6664" max="6912" width="11.453125" style="12"/>
    <col min="6913" max="6913" width="4.7265625" style="12" customWidth="1"/>
    <col min="6914" max="6918" width="11.453125" style="12"/>
    <col min="6919" max="6919" width="16" style="12" customWidth="1"/>
    <col min="6920" max="7168" width="11.453125" style="12"/>
    <col min="7169" max="7169" width="4.7265625" style="12" customWidth="1"/>
    <col min="7170" max="7174" width="11.453125" style="12"/>
    <col min="7175" max="7175" width="16" style="12" customWidth="1"/>
    <col min="7176" max="7424" width="11.453125" style="12"/>
    <col min="7425" max="7425" width="4.7265625" style="12" customWidth="1"/>
    <col min="7426" max="7430" width="11.453125" style="12"/>
    <col min="7431" max="7431" width="16" style="12" customWidth="1"/>
    <col min="7432" max="7680" width="11.453125" style="12"/>
    <col min="7681" max="7681" width="4.7265625" style="12" customWidth="1"/>
    <col min="7682" max="7686" width="11.453125" style="12"/>
    <col min="7687" max="7687" width="16" style="12" customWidth="1"/>
    <col min="7688" max="7936" width="11.453125" style="12"/>
    <col min="7937" max="7937" width="4.7265625" style="12" customWidth="1"/>
    <col min="7938" max="7942" width="11.453125" style="12"/>
    <col min="7943" max="7943" width="16" style="12" customWidth="1"/>
    <col min="7944" max="8192" width="11.453125" style="12"/>
    <col min="8193" max="8193" width="4.7265625" style="12" customWidth="1"/>
    <col min="8194" max="8198" width="11.453125" style="12"/>
    <col min="8199" max="8199" width="16" style="12" customWidth="1"/>
    <col min="8200" max="8448" width="11.453125" style="12"/>
    <col min="8449" max="8449" width="4.7265625" style="12" customWidth="1"/>
    <col min="8450" max="8454" width="11.453125" style="12"/>
    <col min="8455" max="8455" width="16" style="12" customWidth="1"/>
    <col min="8456" max="8704" width="11.453125" style="12"/>
    <col min="8705" max="8705" width="4.7265625" style="12" customWidth="1"/>
    <col min="8706" max="8710" width="11.453125" style="12"/>
    <col min="8711" max="8711" width="16" style="12" customWidth="1"/>
    <col min="8712" max="8960" width="11.453125" style="12"/>
    <col min="8961" max="8961" width="4.7265625" style="12" customWidth="1"/>
    <col min="8962" max="8966" width="11.453125" style="12"/>
    <col min="8967" max="8967" width="16" style="12" customWidth="1"/>
    <col min="8968" max="9216" width="11.453125" style="12"/>
    <col min="9217" max="9217" width="4.7265625" style="12" customWidth="1"/>
    <col min="9218" max="9222" width="11.453125" style="12"/>
    <col min="9223" max="9223" width="16" style="12" customWidth="1"/>
    <col min="9224" max="9472" width="11.453125" style="12"/>
    <col min="9473" max="9473" width="4.7265625" style="12" customWidth="1"/>
    <col min="9474" max="9478" width="11.453125" style="12"/>
    <col min="9479" max="9479" width="16" style="12" customWidth="1"/>
    <col min="9480" max="9728" width="11.453125" style="12"/>
    <col min="9729" max="9729" width="4.7265625" style="12" customWidth="1"/>
    <col min="9730" max="9734" width="11.453125" style="12"/>
    <col min="9735" max="9735" width="16" style="12" customWidth="1"/>
    <col min="9736" max="9984" width="11.453125" style="12"/>
    <col min="9985" max="9985" width="4.7265625" style="12" customWidth="1"/>
    <col min="9986" max="9990" width="11.453125" style="12"/>
    <col min="9991" max="9991" width="16" style="12" customWidth="1"/>
    <col min="9992" max="10240" width="11.453125" style="12"/>
    <col min="10241" max="10241" width="4.7265625" style="12" customWidth="1"/>
    <col min="10242" max="10246" width="11.453125" style="12"/>
    <col min="10247" max="10247" width="16" style="12" customWidth="1"/>
    <col min="10248" max="10496" width="11.453125" style="12"/>
    <col min="10497" max="10497" width="4.7265625" style="12" customWidth="1"/>
    <col min="10498" max="10502" width="11.453125" style="12"/>
    <col min="10503" max="10503" width="16" style="12" customWidth="1"/>
    <col min="10504" max="10752" width="11.453125" style="12"/>
    <col min="10753" max="10753" width="4.7265625" style="12" customWidth="1"/>
    <col min="10754" max="10758" width="11.453125" style="12"/>
    <col min="10759" max="10759" width="16" style="12" customWidth="1"/>
    <col min="10760" max="11008" width="11.453125" style="12"/>
    <col min="11009" max="11009" width="4.7265625" style="12" customWidth="1"/>
    <col min="11010" max="11014" width="11.453125" style="12"/>
    <col min="11015" max="11015" width="16" style="12" customWidth="1"/>
    <col min="11016" max="11264" width="11.453125" style="12"/>
    <col min="11265" max="11265" width="4.7265625" style="12" customWidth="1"/>
    <col min="11266" max="11270" width="11.453125" style="12"/>
    <col min="11271" max="11271" width="16" style="12" customWidth="1"/>
    <col min="11272" max="11520" width="11.453125" style="12"/>
    <col min="11521" max="11521" width="4.7265625" style="12" customWidth="1"/>
    <col min="11522" max="11526" width="11.453125" style="12"/>
    <col min="11527" max="11527" width="16" style="12" customWidth="1"/>
    <col min="11528" max="11776" width="11.453125" style="12"/>
    <col min="11777" max="11777" width="4.7265625" style="12" customWidth="1"/>
    <col min="11778" max="11782" width="11.453125" style="12"/>
    <col min="11783" max="11783" width="16" style="12" customWidth="1"/>
    <col min="11784" max="12032" width="11.453125" style="12"/>
    <col min="12033" max="12033" width="4.7265625" style="12" customWidth="1"/>
    <col min="12034" max="12038" width="11.453125" style="12"/>
    <col min="12039" max="12039" width="16" style="12" customWidth="1"/>
    <col min="12040" max="12288" width="11.453125" style="12"/>
    <col min="12289" max="12289" width="4.7265625" style="12" customWidth="1"/>
    <col min="12290" max="12294" width="11.453125" style="12"/>
    <col min="12295" max="12295" width="16" style="12" customWidth="1"/>
    <col min="12296" max="12544" width="11.453125" style="12"/>
    <col min="12545" max="12545" width="4.7265625" style="12" customWidth="1"/>
    <col min="12546" max="12550" width="11.453125" style="12"/>
    <col min="12551" max="12551" width="16" style="12" customWidth="1"/>
    <col min="12552" max="12800" width="11.453125" style="12"/>
    <col min="12801" max="12801" width="4.7265625" style="12" customWidth="1"/>
    <col min="12802" max="12806" width="11.453125" style="12"/>
    <col min="12807" max="12807" width="16" style="12" customWidth="1"/>
    <col min="12808" max="13056" width="11.453125" style="12"/>
    <col min="13057" max="13057" width="4.7265625" style="12" customWidth="1"/>
    <col min="13058" max="13062" width="11.453125" style="12"/>
    <col min="13063" max="13063" width="16" style="12" customWidth="1"/>
    <col min="13064" max="13312" width="11.453125" style="12"/>
    <col min="13313" max="13313" width="4.7265625" style="12" customWidth="1"/>
    <col min="13314" max="13318" width="11.453125" style="12"/>
    <col min="13319" max="13319" width="16" style="12" customWidth="1"/>
    <col min="13320" max="13568" width="11.453125" style="12"/>
    <col min="13569" max="13569" width="4.7265625" style="12" customWidth="1"/>
    <col min="13570" max="13574" width="11.453125" style="12"/>
    <col min="13575" max="13575" width="16" style="12" customWidth="1"/>
    <col min="13576" max="13824" width="11.453125" style="12"/>
    <col min="13825" max="13825" width="4.7265625" style="12" customWidth="1"/>
    <col min="13826" max="13830" width="11.453125" style="12"/>
    <col min="13831" max="13831" width="16" style="12" customWidth="1"/>
    <col min="13832" max="14080" width="11.453125" style="12"/>
    <col min="14081" max="14081" width="4.7265625" style="12" customWidth="1"/>
    <col min="14082" max="14086" width="11.453125" style="12"/>
    <col min="14087" max="14087" width="16" style="12" customWidth="1"/>
    <col min="14088" max="14336" width="11.453125" style="12"/>
    <col min="14337" max="14337" width="4.7265625" style="12" customWidth="1"/>
    <col min="14338" max="14342" width="11.453125" style="12"/>
    <col min="14343" max="14343" width="16" style="12" customWidth="1"/>
    <col min="14344" max="14592" width="11.453125" style="12"/>
    <col min="14593" max="14593" width="4.7265625" style="12" customWidth="1"/>
    <col min="14594" max="14598" width="11.453125" style="12"/>
    <col min="14599" max="14599" width="16" style="12" customWidth="1"/>
    <col min="14600" max="14848" width="11.453125" style="12"/>
    <col min="14849" max="14849" width="4.7265625" style="12" customWidth="1"/>
    <col min="14850" max="14854" width="11.453125" style="12"/>
    <col min="14855" max="14855" width="16" style="12" customWidth="1"/>
    <col min="14856" max="15104" width="11.453125" style="12"/>
    <col min="15105" max="15105" width="4.7265625" style="12" customWidth="1"/>
    <col min="15106" max="15110" width="11.453125" style="12"/>
    <col min="15111" max="15111" width="16" style="12" customWidth="1"/>
    <col min="15112" max="15360" width="11.453125" style="12"/>
    <col min="15361" max="15361" width="4.7265625" style="12" customWidth="1"/>
    <col min="15362" max="15366" width="11.453125" style="12"/>
    <col min="15367" max="15367" width="16" style="12" customWidth="1"/>
    <col min="15368" max="15616" width="11.453125" style="12"/>
    <col min="15617" max="15617" width="4.7265625" style="12" customWidth="1"/>
    <col min="15618" max="15622" width="11.453125" style="12"/>
    <col min="15623" max="15623" width="16" style="12" customWidth="1"/>
    <col min="15624" max="15872" width="11.453125" style="12"/>
    <col min="15873" max="15873" width="4.7265625" style="12" customWidth="1"/>
    <col min="15874" max="15878" width="11.453125" style="12"/>
    <col min="15879" max="15879" width="16" style="12" customWidth="1"/>
    <col min="15880" max="16128" width="11.453125" style="12"/>
    <col min="16129" max="16129" width="4.7265625" style="12" customWidth="1"/>
    <col min="16130" max="16134" width="11.453125" style="12"/>
    <col min="16135" max="16135" width="16" style="12" customWidth="1"/>
    <col min="16136" max="16384" width="11.453125" style="12"/>
  </cols>
  <sheetData>
    <row r="1" spans="1:9" ht="13" thickBot="1" x14ac:dyDescent="0.3">
      <c r="A1" s="13"/>
      <c r="B1" s="13"/>
      <c r="C1" s="13"/>
      <c r="D1" s="13"/>
      <c r="E1" s="13"/>
      <c r="F1" s="13"/>
      <c r="G1" s="13"/>
      <c r="H1" s="13"/>
      <c r="I1" s="13"/>
    </row>
    <row r="2" spans="1:9" ht="16" thickBot="1" x14ac:dyDescent="0.4">
      <c r="A2" s="13"/>
      <c r="B2" s="28" t="s">
        <v>87</v>
      </c>
      <c r="C2" s="29"/>
      <c r="D2" s="29"/>
      <c r="E2" s="29"/>
      <c r="F2" s="29"/>
      <c r="G2" s="29"/>
      <c r="H2" s="29"/>
      <c r="I2" s="30"/>
    </row>
    <row r="3" spans="1:9" ht="13" x14ac:dyDescent="0.3">
      <c r="A3" s="13"/>
      <c r="B3" s="31" t="s">
        <v>88</v>
      </c>
      <c r="C3" s="32"/>
      <c r="D3" s="32"/>
      <c r="E3" s="32"/>
      <c r="F3" s="32"/>
      <c r="G3" s="32"/>
      <c r="H3" s="32"/>
      <c r="I3" s="33"/>
    </row>
    <row r="4" spans="1:9" ht="13" x14ac:dyDescent="0.3">
      <c r="A4" s="13"/>
      <c r="B4" s="34" t="s">
        <v>89</v>
      </c>
      <c r="C4" s="35"/>
      <c r="D4" s="35"/>
      <c r="E4" s="35"/>
      <c r="F4" s="35"/>
      <c r="G4" s="35"/>
      <c r="H4" s="35"/>
      <c r="I4" s="36"/>
    </row>
    <row r="5" spans="1:9" ht="13" x14ac:dyDescent="0.3">
      <c r="A5" s="13"/>
      <c r="B5" s="34" t="s">
        <v>90</v>
      </c>
      <c r="C5" s="35"/>
      <c r="D5" s="35"/>
      <c r="E5" s="35"/>
      <c r="F5" s="35"/>
      <c r="G5" s="35"/>
      <c r="H5" s="35"/>
      <c r="I5" s="36"/>
    </row>
    <row r="6" spans="1:9" ht="13" x14ac:dyDescent="0.3">
      <c r="A6" s="13"/>
      <c r="B6" s="15"/>
      <c r="C6" s="16"/>
      <c r="D6" s="16"/>
      <c r="E6" s="16"/>
      <c r="F6" s="16"/>
      <c r="G6" s="16"/>
      <c r="H6" s="16"/>
      <c r="I6" s="17"/>
    </row>
    <row r="7" spans="1:9" ht="13" x14ac:dyDescent="0.3">
      <c r="A7" s="13"/>
      <c r="B7" s="15"/>
      <c r="C7" s="16"/>
      <c r="D7" s="16"/>
      <c r="E7" s="16"/>
      <c r="F7" s="16"/>
      <c r="G7" s="16"/>
      <c r="H7" s="16"/>
      <c r="I7" s="17"/>
    </row>
    <row r="8" spans="1:9" ht="13" x14ac:dyDescent="0.3">
      <c r="A8" s="13"/>
      <c r="B8" s="15"/>
      <c r="C8" s="16"/>
      <c r="D8" s="16"/>
      <c r="E8" s="16"/>
      <c r="F8" s="16"/>
      <c r="G8" s="16"/>
      <c r="H8" s="16"/>
      <c r="I8" s="17"/>
    </row>
    <row r="9" spans="1:9" ht="24.65" customHeight="1" x14ac:dyDescent="0.3">
      <c r="A9" s="13"/>
      <c r="B9" s="37"/>
      <c r="C9" s="27"/>
      <c r="D9" s="27"/>
      <c r="E9" s="27"/>
      <c r="F9" s="27"/>
      <c r="G9" s="27"/>
      <c r="H9" s="27"/>
      <c r="I9" s="38"/>
    </row>
    <row r="10" spans="1:9" ht="13.5" thickBot="1" x14ac:dyDescent="0.35">
      <c r="A10" s="13"/>
      <c r="B10" s="39"/>
      <c r="C10" s="40"/>
      <c r="D10" s="40"/>
      <c r="E10" s="40"/>
      <c r="F10" s="40"/>
      <c r="G10" s="40"/>
      <c r="H10" s="40"/>
      <c r="I10" s="41"/>
    </row>
    <row r="11" spans="1:9" x14ac:dyDescent="0.25">
      <c r="A11" s="13"/>
      <c r="B11" s="13"/>
      <c r="C11" s="13"/>
      <c r="D11" s="13"/>
      <c r="E11" s="13"/>
      <c r="F11" s="13"/>
      <c r="G11" s="13"/>
      <c r="H11" s="13"/>
      <c r="I11" s="13"/>
    </row>
    <row r="12" spans="1:9" ht="13" x14ac:dyDescent="0.3">
      <c r="A12" s="13"/>
      <c r="B12" s="27"/>
      <c r="C12" s="27"/>
      <c r="D12" s="27"/>
      <c r="E12" s="27"/>
      <c r="F12" s="27"/>
      <c r="G12" s="27"/>
      <c r="H12" s="27"/>
      <c r="I12" s="27"/>
    </row>
    <row r="13" spans="1:9" x14ac:dyDescent="0.25">
      <c r="A13" s="13"/>
      <c r="B13" s="13"/>
      <c r="C13" s="13"/>
      <c r="D13" s="13"/>
      <c r="E13" s="13"/>
      <c r="F13" s="13"/>
      <c r="G13" s="13"/>
      <c r="H13" s="13"/>
      <c r="I13" s="13"/>
    </row>
    <row r="14" spans="1:9" x14ac:dyDescent="0.25">
      <c r="A14" s="13"/>
      <c r="B14" s="13"/>
      <c r="C14" s="13"/>
      <c r="D14" s="13"/>
      <c r="E14" s="13"/>
      <c r="F14" s="13"/>
      <c r="G14" s="13"/>
      <c r="H14" s="13"/>
      <c r="I14" s="13"/>
    </row>
    <row r="15" spans="1:9" x14ac:dyDescent="0.25">
      <c r="A15" s="13"/>
      <c r="B15" s="13"/>
      <c r="C15" s="13"/>
      <c r="D15" s="13"/>
      <c r="E15" s="13"/>
      <c r="F15" s="13"/>
      <c r="G15" s="13"/>
      <c r="H15" s="13"/>
      <c r="I15" s="13"/>
    </row>
    <row r="16" spans="1:9" x14ac:dyDescent="0.25">
      <c r="A16" s="13"/>
      <c r="B16" s="13"/>
      <c r="C16" s="13"/>
      <c r="D16" s="13"/>
      <c r="E16" s="13"/>
      <c r="F16" s="13"/>
      <c r="G16" s="13"/>
      <c r="H16" s="13"/>
      <c r="I16" s="13"/>
    </row>
  </sheetData>
  <mergeCells count="7">
    <mergeCell ref="B12:I12"/>
    <mergeCell ref="B2:I2"/>
    <mergeCell ref="B3:I3"/>
    <mergeCell ref="B4:I4"/>
    <mergeCell ref="B5:I5"/>
    <mergeCell ref="B9:I9"/>
    <mergeCell ref="B10:I10"/>
  </mergeCells>
  <hyperlinks>
    <hyperlink ref="B3:I3" r:id="rId1" tooltip="Newsletter" display="Durch den Newsletter Controlling EXCELlent" xr:uid="{68222819-5067-459E-997C-611F8E0FFFF1}"/>
    <hyperlink ref="B4:I4" r:id="rId2" tooltip="BLOG" display="Im BLOG Controlling EXCELLent" xr:uid="{FE1650E3-8AAE-4A6D-9BA8-26BC0B11AFD3}"/>
    <hyperlink ref="B5:I5" r:id="rId3" tooltip="XING-Gruppe" display="In der XING-Gruppe Controlling meets Excel &amp; Co." xr:uid="{94C26620-1202-409B-A92A-A98D30C6E7F1}"/>
  </hyperlinks>
  <pageMargins left="0.7" right="0.7" top="0.78740157499999996" bottom="0.78740157499999996" header="0.3" footer="0.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Worum es geht</vt:lpstr>
      <vt:lpstr>Eingabeblatt</vt:lpstr>
      <vt:lpstr>Tagungshotels</vt:lpstr>
      <vt:lpstr>Informationen</vt:lpstr>
      <vt:lpstr>Anzahl_der_Tage</vt:lpstr>
      <vt:lpstr>Gesamtkosten</vt:lpstr>
      <vt:lpstr>Hotel</vt:lpstr>
      <vt:lpstr>Hotelkosten</vt:lpstr>
      <vt:lpstr>Personen</vt:lpstr>
      <vt:lpstr>Reisekosten</vt:lpstr>
      <vt:lpstr>Reisekosten_Gesamt</vt:lpstr>
      <vt:lpstr>Tagessatz_Unterbringung</vt:lpstr>
      <vt:lpstr>Tagungsort</vt:lpstr>
    </vt:vector>
  </TitlesOfParts>
  <Company>PRT-Pollmann &amp; Rühm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Effizientes Reporting mit Excel</dc:title>
  <dc:creator>Rainer Pollmann</dc:creator>
  <cp:lastModifiedBy>Rainer Pollmann</cp:lastModifiedBy>
  <dcterms:created xsi:type="dcterms:W3CDTF">1997-08-27T16:25:27Z</dcterms:created>
  <dcterms:modified xsi:type="dcterms:W3CDTF">2019-04-29T17:05:44Z</dcterms:modified>
  <cp:category>www.prt.de</cp:category>
</cp:coreProperties>
</file>